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02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<sst xmlns="http://schemas.openxmlformats.org/spreadsheetml/2006/main" count="202" uniqueCount="158">
  <si>
    <t>TOPKY 2017 - 18</t>
  </si>
  <si>
    <t>TOP 4 MASTRE</t>
  </si>
  <si>
    <t>TOP 3 REGIONY</t>
  </si>
  <si>
    <t>SUMA OPENY</t>
  </si>
  <si>
    <t>MASTRE ZÁPAD</t>
  </si>
  <si>
    <t>MASTRE STRED</t>
  </si>
  <si>
    <t>MASTRE VÝCHOD</t>
  </si>
  <si>
    <t>MASTRE BRATISLAVA</t>
  </si>
  <si>
    <t>OPEN TURNAJE</t>
  </si>
  <si>
    <t>REGIONY</t>
  </si>
  <si>
    <t>PORADIE</t>
  </si>
  <si>
    <t xml:space="preserve"> PRIEZVISKO</t>
  </si>
  <si>
    <t xml:space="preserve"> MENO</t>
  </si>
  <si>
    <t xml:space="preserve"> DRUŽSTVO, MESTO</t>
  </si>
  <si>
    <t>BODY</t>
  </si>
  <si>
    <t>M SR TATRANSKÁ LOMNICA 8.4.2017</t>
  </si>
  <si>
    <t>SUMA BODOV ZA 3 NAJLEPŠIE TOPKY</t>
  </si>
  <si>
    <t>SUMA BODOV ZA         NAJLEPŠIE 4 MASTRE</t>
  </si>
  <si>
    <t>SUMA BODOV ZA        NAJLEPŠIE 2 REGIONY</t>
  </si>
  <si>
    <t>SUMA BODOV ZA LOKÁLNE TURNAJE</t>
  </si>
  <si>
    <t>MASTER 16.9.2017 ŽILINA</t>
  </si>
  <si>
    <t>MASTER 16.9.2017 BARDEJOV</t>
  </si>
  <si>
    <t>MASTER 16.9.2017 BRATISLAVA</t>
  </si>
  <si>
    <t>LOKALNE LIGY                   09 - 2016</t>
  </si>
  <si>
    <t>LOKALNE LIGY                  10 - 2016</t>
  </si>
  <si>
    <t>LOKALNE LIGY              11 - 2016</t>
  </si>
  <si>
    <t>LOKALNE LIGY                12 - 2016</t>
  </si>
  <si>
    <t>LOKALNE LIGY                01 - 2017</t>
  </si>
  <si>
    <t>LOKALNE LIGY                02 - 2017</t>
  </si>
  <si>
    <t>LOKALNE LIGY                03 - 2017</t>
  </si>
  <si>
    <t>LOKALNE LIGY                04 - 2017</t>
  </si>
  <si>
    <t>LOKALNE LIGY                05 - 2017</t>
  </si>
  <si>
    <t>REGION STRED 17.12.2016 BREZNO</t>
  </si>
  <si>
    <t>Žilina</t>
  </si>
  <si>
    <t>Bardejov</t>
  </si>
  <si>
    <t>Bratislava</t>
  </si>
  <si>
    <t>Vrútky</t>
  </si>
  <si>
    <t xml:space="preserve"> TAREK</t>
  </si>
  <si>
    <t>Rebríček Slovenskej šípkarskej federácie - HLAVNÁ SÚŤAŽ JUNIORI 2017 - 18</t>
  </si>
  <si>
    <t xml:space="preserve"> CHOVANEC</t>
  </si>
  <si>
    <t xml:space="preserve"> MICHAL</t>
  </si>
  <si>
    <t xml:space="preserve"> MATEJ</t>
  </si>
  <si>
    <t xml:space="preserve"> SVOBODA </t>
  </si>
  <si>
    <t xml:space="preserve"> DÁVID</t>
  </si>
  <si>
    <t>MASTER 16.9.2017 BREZNO - nehralo sa</t>
  </si>
  <si>
    <t xml:space="preserve"> PAŽIN</t>
  </si>
  <si>
    <t xml:space="preserve"> ERIK</t>
  </si>
  <si>
    <t>Tulčík</t>
  </si>
  <si>
    <t xml:space="preserve"> DOLINSKÝ</t>
  </si>
  <si>
    <t xml:space="preserve"> MILAN</t>
  </si>
  <si>
    <t>Široké</t>
  </si>
  <si>
    <t xml:space="preserve"> POPJAK</t>
  </si>
  <si>
    <t xml:space="preserve"> VIKTOR</t>
  </si>
  <si>
    <t xml:space="preserve"> SEMANKO</t>
  </si>
  <si>
    <t xml:space="preserve"> MATÚŠ</t>
  </si>
  <si>
    <t xml:space="preserve"> SEMAN </t>
  </si>
  <si>
    <t xml:space="preserve"> SAMUEL</t>
  </si>
  <si>
    <t xml:space="preserve"> BANÍK</t>
  </si>
  <si>
    <t xml:space="preserve"> DANIEL</t>
  </si>
  <si>
    <t xml:space="preserve"> BEŇO</t>
  </si>
  <si>
    <t xml:space="preserve"> SAGAN</t>
  </si>
  <si>
    <t xml:space="preserve"> VINDIŠ</t>
  </si>
  <si>
    <t xml:space="preserve"> ADAM</t>
  </si>
  <si>
    <t>Báb</t>
  </si>
  <si>
    <t xml:space="preserve"> RUDICKÝ</t>
  </si>
  <si>
    <t xml:space="preserve"> MÁRIO</t>
  </si>
  <si>
    <t xml:space="preserve"> VALÉRIA</t>
  </si>
  <si>
    <t>TOPKA BREZNO                 13.-14.10.2017</t>
  </si>
  <si>
    <t xml:space="preserve"> PAVLOVIČ</t>
  </si>
  <si>
    <t xml:space="preserve"> ROMAN</t>
  </si>
  <si>
    <t xml:space="preserve"> PAMPÚRIK ml. </t>
  </si>
  <si>
    <t xml:space="preserve"> ZDENKO</t>
  </si>
  <si>
    <t>Brezno</t>
  </si>
  <si>
    <t xml:space="preserve"> MONČEKOVÁ</t>
  </si>
  <si>
    <t xml:space="preserve"> KAROLÍNA</t>
  </si>
  <si>
    <t>MASTER 11.11.2017 ZLATÉ MORAVCE</t>
  </si>
  <si>
    <t xml:space="preserve"> NOVOTNÝ</t>
  </si>
  <si>
    <t xml:space="preserve"> OLIVER</t>
  </si>
  <si>
    <t>Zlaté Moravce</t>
  </si>
  <si>
    <t>Prievidza</t>
  </si>
  <si>
    <t xml:space="preserve"> VÁCLAV</t>
  </si>
  <si>
    <t xml:space="preserve"> RÓBERT</t>
  </si>
  <si>
    <t>Levice</t>
  </si>
  <si>
    <t xml:space="preserve"> VALNÝ</t>
  </si>
  <si>
    <t xml:space="preserve"> SEBASTIÁN</t>
  </si>
  <si>
    <t>Topoľčany</t>
  </si>
  <si>
    <t xml:space="preserve"> POĽAK</t>
  </si>
  <si>
    <t xml:space="preserve"> DAMIÁN</t>
  </si>
  <si>
    <t>Hatalov</t>
  </si>
  <si>
    <t xml:space="preserve"> TULAI</t>
  </si>
  <si>
    <t xml:space="preserve"> ADRIÁN</t>
  </si>
  <si>
    <t>TOPKA KOŠICE                 1.-2.12.2017</t>
  </si>
  <si>
    <t xml:space="preserve"> ŠULKA</t>
  </si>
  <si>
    <t xml:space="preserve"> MIKLOŠ</t>
  </si>
  <si>
    <t xml:space="preserve"> PETER</t>
  </si>
  <si>
    <t xml:space="preserve"> VINCA</t>
  </si>
  <si>
    <t xml:space="preserve"> TELEPKA</t>
  </si>
  <si>
    <t xml:space="preserve"> MILOŠ</t>
  </si>
  <si>
    <t>MASTER 13.1.2018 BRATISLAVA - Suchá n. Parnou</t>
  </si>
  <si>
    <t>MASTER 13.1.2018 KOŠICE</t>
  </si>
  <si>
    <t>MASTER 13.1.2018 NOVÁKY</t>
  </si>
  <si>
    <t>nehralo sa</t>
  </si>
  <si>
    <t xml:space="preserve"> BELLUŠ</t>
  </si>
  <si>
    <t>Nováky</t>
  </si>
  <si>
    <t xml:space="preserve"> ŠTANGA</t>
  </si>
  <si>
    <t xml:space="preserve"> ČUCHRAN</t>
  </si>
  <si>
    <t xml:space="preserve"> PATRIK</t>
  </si>
  <si>
    <t xml:space="preserve"> BAKO</t>
  </si>
  <si>
    <t xml:space="preserve"> ....</t>
  </si>
  <si>
    <t xml:space="preserve"> POLAKOVIČ</t>
  </si>
  <si>
    <t xml:space="preserve"> SANTNER</t>
  </si>
  <si>
    <t xml:space="preserve"> ALEXANDER</t>
  </si>
  <si>
    <t xml:space="preserve"> JURKOVIČOVÁ</t>
  </si>
  <si>
    <t xml:space="preserve"> TAMARA</t>
  </si>
  <si>
    <t xml:space="preserve"> DVOŘÁK</t>
  </si>
  <si>
    <t xml:space="preserve"> NATÁLIA</t>
  </si>
  <si>
    <t>MASTER 24.3.2018 BRATISLAVA - Suchá n. Parnou</t>
  </si>
  <si>
    <t xml:space="preserve"> DVORÁK</t>
  </si>
  <si>
    <t xml:space="preserve"> ČECH</t>
  </si>
  <si>
    <t xml:space="preserve"> RADOSLAV</t>
  </si>
  <si>
    <t>MASTER ZÁPAD 24.3.2018 VRÚTKY</t>
  </si>
  <si>
    <t>REGION VÝCHOD 13.3.2018 PREŠOV</t>
  </si>
  <si>
    <t xml:space="preserve"> KRIVDA</t>
  </si>
  <si>
    <t>Prešov</t>
  </si>
  <si>
    <t xml:space="preserve"> JANOČKO </t>
  </si>
  <si>
    <t xml:space="preserve"> JEČO </t>
  </si>
  <si>
    <t xml:space="preserve"> PAVOL</t>
  </si>
  <si>
    <t xml:space="preserve"> KNAP</t>
  </si>
  <si>
    <t xml:space="preserve"> BIELIK</t>
  </si>
  <si>
    <t xml:space="preserve"> LUKÁŠ</t>
  </si>
  <si>
    <t xml:space="preserve"> ČERNEK</t>
  </si>
  <si>
    <t xml:space="preserve"> SUŠKOVÁ</t>
  </si>
  <si>
    <t xml:space="preserve"> ADRIANA</t>
  </si>
  <si>
    <t xml:space="preserve"> HOCKICKOVÁ</t>
  </si>
  <si>
    <t xml:space="preserve"> SOFIA</t>
  </si>
  <si>
    <t>Košice</t>
  </si>
  <si>
    <t xml:space="preserve"> GÁLLIK</t>
  </si>
  <si>
    <t xml:space="preserve"> FREDERIK</t>
  </si>
  <si>
    <t xml:space="preserve"> HOCKICKO </t>
  </si>
  <si>
    <t xml:space="preserve"> VELIKÝ</t>
  </si>
  <si>
    <t xml:space="preserve"> EDGAR</t>
  </si>
  <si>
    <t>REGION ZÁPAD 14.4.2018 NOVÁKY</t>
  </si>
  <si>
    <t>MASTER 21.4.2018 Nováky</t>
  </si>
  <si>
    <t xml:space="preserve"> ABRAMOVIĆ</t>
  </si>
  <si>
    <t xml:space="preserve"> ABRAMOVIČOVÁ</t>
  </si>
  <si>
    <t xml:space="preserve"> NINA</t>
  </si>
  <si>
    <t>nehalo sa</t>
  </si>
  <si>
    <t>MASTER 21.4.2018 Bardejov</t>
  </si>
  <si>
    <t xml:space="preserve"> LACKNER</t>
  </si>
  <si>
    <t xml:space="preserve"> ROLAND</t>
  </si>
  <si>
    <t xml:space="preserve"> MIKA</t>
  </si>
  <si>
    <t>Šarišské Michaľany</t>
  </si>
  <si>
    <t xml:space="preserve"> BEŇA</t>
  </si>
  <si>
    <t>MASTER 5.5.2018 KOŠICE</t>
  </si>
  <si>
    <t xml:space="preserve"> HÁJIK</t>
  </si>
  <si>
    <t xml:space="preserve"> NIKOLAS</t>
  </si>
  <si>
    <t>TOPKA BREZNO       17.2.2018</t>
  </si>
  <si>
    <t>TOPKA NOVÁKY              19.5.2018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</si>
</sst>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>
        <color indexed="63"/>
      </right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right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8" fillId="0" borderId="19" xfId="0" applyFont="1" applyFill="1" applyBorder="1" applyAlignment="1" quotePrefix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right" vertical="center"/>
    </xf>
    <xf numFmtId="0" fontId="3" fillId="9" borderId="17" xfId="0" applyFont="1" applyFill="1" applyBorder="1" applyAlignment="1">
      <alignment horizontal="center" vertical="center" textRotation="90" wrapText="1"/>
    </xf>
    <xf numFmtId="0" fontId="3" fillId="35" borderId="17" xfId="0" applyFont="1" applyFill="1" applyBorder="1" applyAlignment="1">
      <alignment horizontal="center" vertical="center" textRotation="90" wrapText="1"/>
    </xf>
    <xf numFmtId="0" fontId="3" fillId="36" borderId="17" xfId="0" applyFont="1" applyFill="1" applyBorder="1" applyAlignment="1">
      <alignment horizontal="center" vertical="center" textRotation="90" wrapText="1"/>
    </xf>
    <xf numFmtId="0" fontId="3" fillId="37" borderId="17" xfId="0" applyFont="1" applyFill="1" applyBorder="1" applyAlignment="1">
      <alignment horizontal="center" vertical="center" textRotation="90" wrapText="1"/>
    </xf>
    <xf numFmtId="0" fontId="3" fillId="38" borderId="17" xfId="0" applyFont="1" applyFill="1" applyBorder="1" applyAlignment="1">
      <alignment horizontal="center" vertical="center" textRotation="90" wrapText="1"/>
    </xf>
    <xf numFmtId="0" fontId="3" fillId="39" borderId="17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10" fillId="7" borderId="21" xfId="0" applyFont="1" applyFill="1" applyBorder="1" applyAlignment="1">
      <alignment horizontal="center" vertical="center" textRotation="90" wrapText="1"/>
    </xf>
    <xf numFmtId="0" fontId="10" fillId="7" borderId="22" xfId="0" applyFont="1" applyFill="1" applyBorder="1" applyAlignment="1">
      <alignment horizontal="center" vertical="center" textRotation="90" wrapText="1"/>
    </xf>
    <xf numFmtId="0" fontId="10" fillId="13" borderId="22" xfId="0" applyFont="1" applyFill="1" applyBorder="1" applyAlignment="1">
      <alignment horizontal="center" vertical="center" textRotation="90" wrapText="1"/>
    </xf>
    <xf numFmtId="0" fontId="10" fillId="13" borderId="23" xfId="0" applyFont="1" applyFill="1" applyBorder="1" applyAlignment="1">
      <alignment horizontal="center" vertical="center" textRotation="90" wrapText="1"/>
    </xf>
    <xf numFmtId="0" fontId="10" fillId="19" borderId="22" xfId="0" applyFont="1" applyFill="1" applyBorder="1" applyAlignment="1">
      <alignment horizontal="center" vertical="center" textRotation="90" wrapText="1"/>
    </xf>
    <xf numFmtId="0" fontId="10" fillId="40" borderId="21" xfId="0" applyFont="1" applyFill="1" applyBorder="1" applyAlignment="1">
      <alignment horizontal="center" vertical="center" textRotation="90" wrapText="1"/>
    </xf>
    <xf numFmtId="0" fontId="10" fillId="40" borderId="22" xfId="0" applyFont="1" applyFill="1" applyBorder="1" applyAlignment="1">
      <alignment horizontal="center" vertical="center" textRotation="90" wrapText="1"/>
    </xf>
    <xf numFmtId="0" fontId="10" fillId="39" borderId="12" xfId="0" applyFont="1" applyFill="1" applyBorder="1" applyAlignment="1">
      <alignment horizontal="center" vertical="center" textRotation="90" wrapText="1"/>
    </xf>
    <xf numFmtId="0" fontId="10" fillId="39" borderId="17" xfId="0" applyFont="1" applyFill="1" applyBorder="1" applyAlignment="1">
      <alignment horizontal="center" vertical="center" textRotation="90" wrapText="1"/>
    </xf>
    <xf numFmtId="0" fontId="10" fillId="38" borderId="17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2" fillId="33" borderId="26" xfId="0" applyFont="1" applyFill="1" applyBorder="1" applyAlignment="1">
      <alignment horizontal="centerContinuous"/>
    </xf>
    <xf numFmtId="0" fontId="13" fillId="33" borderId="27" xfId="0" applyFont="1" applyFill="1" applyBorder="1" applyAlignment="1">
      <alignment horizontal="left"/>
    </xf>
    <xf numFmtId="0" fontId="13" fillId="33" borderId="28" xfId="0" applyFont="1" applyFill="1" applyBorder="1" applyAlignment="1">
      <alignment horizontal="left"/>
    </xf>
    <xf numFmtId="0" fontId="15" fillId="33" borderId="19" xfId="0" applyNumberFormat="1" applyFont="1" applyFill="1" applyBorder="1" applyAlignment="1">
      <alignment horizontal="right"/>
    </xf>
    <xf numFmtId="0" fontId="15" fillId="9" borderId="19" xfId="0" applyNumberFormat="1" applyFont="1" applyFill="1" applyBorder="1" applyAlignment="1">
      <alignment horizontal="right"/>
    </xf>
    <xf numFmtId="0" fontId="15" fillId="35" borderId="19" xfId="0" applyNumberFormat="1" applyFont="1" applyFill="1" applyBorder="1" applyAlignment="1">
      <alignment horizontal="right"/>
    </xf>
    <xf numFmtId="0" fontId="16" fillId="36" borderId="19" xfId="0" applyNumberFormat="1" applyFont="1" applyFill="1" applyBorder="1" applyAlignment="1">
      <alignment horizontal="right"/>
    </xf>
    <xf numFmtId="0" fontId="17" fillId="37" borderId="19" xfId="0" applyNumberFormat="1" applyFont="1" applyFill="1" applyBorder="1" applyAlignment="1">
      <alignment horizontal="right"/>
    </xf>
    <xf numFmtId="0" fontId="17" fillId="38" borderId="19" xfId="0" applyNumberFormat="1" applyFont="1" applyFill="1" applyBorder="1" applyAlignment="1">
      <alignment horizontal="right"/>
    </xf>
    <xf numFmtId="0" fontId="17" fillId="39" borderId="19" xfId="0" applyNumberFormat="1" applyFont="1" applyFill="1" applyBorder="1" applyAlignment="1">
      <alignment horizontal="right"/>
    </xf>
    <xf numFmtId="0" fontId="16" fillId="34" borderId="19" xfId="0" applyNumberFormat="1" applyFont="1" applyFill="1" applyBorder="1" applyAlignment="1">
      <alignment horizontal="right"/>
    </xf>
    <xf numFmtId="0" fontId="16" fillId="33" borderId="19" xfId="0" applyNumberFormat="1" applyFont="1" applyFill="1" applyBorder="1" applyAlignment="1">
      <alignment horizontal="right"/>
    </xf>
    <xf numFmtId="0" fontId="18" fillId="0" borderId="19" xfId="0" applyNumberFormat="1" applyFont="1" applyFill="1" applyBorder="1" applyAlignment="1">
      <alignment horizontal="right"/>
    </xf>
    <xf numFmtId="0" fontId="16" fillId="33" borderId="13" xfId="0" applyNumberFormat="1" applyFont="1" applyFill="1" applyBorder="1" applyAlignment="1">
      <alignment horizontal="right"/>
    </xf>
    <xf numFmtId="0" fontId="16" fillId="0" borderId="19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 horizontal="centerContinuous"/>
    </xf>
    <xf numFmtId="0" fontId="14" fillId="33" borderId="29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0" xfId="0" applyFont="1" applyFill="1" applyAlignment="1">
      <alignment horizontal="center"/>
    </xf>
    <xf numFmtId="0" fontId="17" fillId="36" borderId="19" xfId="0" applyNumberFormat="1" applyFont="1" applyFill="1" applyBorder="1" applyAlignment="1">
      <alignment horizontal="right"/>
    </xf>
    <xf numFmtId="0" fontId="17" fillId="34" borderId="19" xfId="0" applyNumberFormat="1" applyFont="1" applyFill="1" applyBorder="1" applyAlignment="1">
      <alignment horizontal="right"/>
    </xf>
    <xf numFmtId="0" fontId="17" fillId="33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13" fillId="33" borderId="29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36" borderId="19" xfId="0" applyFont="1" applyFill="1" applyBorder="1" applyAlignment="1">
      <alignment horizontal="right"/>
    </xf>
    <xf numFmtId="0" fontId="16" fillId="34" borderId="19" xfId="0" applyFont="1" applyFill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9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33" borderId="18" xfId="0" applyNumberFormat="1" applyFont="1" applyFill="1" applyBorder="1" applyAlignment="1">
      <alignment horizontal="right"/>
    </xf>
    <xf numFmtId="0" fontId="15" fillId="9" borderId="18" xfId="0" applyNumberFormat="1" applyFont="1" applyFill="1" applyBorder="1" applyAlignment="1">
      <alignment horizontal="right"/>
    </xf>
    <xf numFmtId="0" fontId="15" fillId="35" borderId="18" xfId="0" applyNumberFormat="1" applyFont="1" applyFill="1" applyBorder="1" applyAlignment="1">
      <alignment horizontal="right"/>
    </xf>
    <xf numFmtId="0" fontId="17" fillId="37" borderId="18" xfId="0" applyNumberFormat="1" applyFont="1" applyFill="1" applyBorder="1" applyAlignment="1">
      <alignment horizontal="right"/>
    </xf>
    <xf numFmtId="0" fontId="17" fillId="38" borderId="18" xfId="0" applyNumberFormat="1" applyFont="1" applyFill="1" applyBorder="1" applyAlignment="1">
      <alignment horizontal="right"/>
    </xf>
    <xf numFmtId="0" fontId="17" fillId="39" borderId="18" xfId="0" applyNumberFormat="1" applyFont="1" applyFill="1" applyBorder="1" applyAlignment="1">
      <alignment horizontal="right"/>
    </xf>
    <xf numFmtId="0" fontId="18" fillId="0" borderId="18" xfId="0" applyNumberFormat="1" applyFont="1" applyFill="1" applyBorder="1" applyAlignment="1">
      <alignment horizontal="right"/>
    </xf>
    <xf numFmtId="0" fontId="0" fillId="33" borderId="19" xfId="0" applyNumberFormat="1" applyFont="1" applyFill="1" applyBorder="1" applyAlignment="1">
      <alignment horizontal="right"/>
    </xf>
    <xf numFmtId="0" fontId="14" fillId="0" borderId="29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9" fillId="0" borderId="29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6" fillId="33" borderId="29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6" borderId="19" xfId="0" applyNumberFormat="1" applyFont="1" applyFill="1" applyBorder="1" applyAlignment="1">
      <alignment horizontal="right"/>
    </xf>
    <xf numFmtId="0" fontId="11" fillId="33" borderId="19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11" fillId="33" borderId="19" xfId="0" applyNumberFormat="1" applyFont="1" applyFill="1" applyBorder="1" applyAlignment="1">
      <alignment horizontal="right"/>
    </xf>
    <xf numFmtId="0" fontId="14" fillId="33" borderId="29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4" fillId="33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 vertical="center" textRotation="90" wrapText="1"/>
    </xf>
    <xf numFmtId="0" fontId="10" fillId="7" borderId="17" xfId="0" applyFont="1" applyFill="1" applyBorder="1" applyAlignment="1">
      <alignment horizontal="center" vertical="center" textRotation="90" wrapText="1"/>
    </xf>
    <xf numFmtId="0" fontId="10" fillId="19" borderId="31" xfId="0" applyFont="1" applyFill="1" applyBorder="1" applyAlignment="1">
      <alignment horizontal="center" vertical="center" textRotation="90" wrapText="1"/>
    </xf>
    <xf numFmtId="0" fontId="10" fillId="19" borderId="17" xfId="0" applyFont="1" applyFill="1" applyBorder="1" applyAlignment="1">
      <alignment horizontal="center" vertical="center" textRotation="90" wrapText="1"/>
    </xf>
    <xf numFmtId="0" fontId="10" fillId="19" borderId="23" xfId="0" applyFont="1" applyFill="1" applyBorder="1" applyAlignment="1">
      <alignment horizontal="center" vertical="center" textRotation="90" wrapText="1"/>
    </xf>
    <xf numFmtId="0" fontId="10" fillId="40" borderId="17" xfId="0" applyFont="1" applyFill="1" applyBorder="1" applyAlignment="1">
      <alignment horizontal="center" vertical="center" textRotation="90" wrapText="1"/>
    </xf>
    <xf numFmtId="0" fontId="13" fillId="33" borderId="24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left"/>
    </xf>
    <xf numFmtId="0" fontId="13" fillId="33" borderId="25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 vertical="center"/>
    </xf>
    <xf numFmtId="0" fontId="17" fillId="36" borderId="18" xfId="0" applyNumberFormat="1" applyFont="1" applyFill="1" applyBorder="1" applyAlignment="1">
      <alignment horizontal="right"/>
    </xf>
    <xf numFmtId="0" fontId="17" fillId="34" borderId="18" xfId="0" applyNumberFormat="1" applyFont="1" applyFill="1" applyBorder="1" applyAlignment="1">
      <alignment horizontal="right"/>
    </xf>
    <xf numFmtId="0" fontId="17" fillId="33" borderId="18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quotePrefix="1">
      <alignment horizontal="center" vertical="center"/>
    </xf>
    <xf numFmtId="0" fontId="5" fillId="33" borderId="31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116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00390625" style="13" customWidth="1"/>
    <col min="2" max="2" width="27.8515625" style="13" customWidth="1"/>
    <col min="3" max="3" width="16.140625" style="13" customWidth="1"/>
    <col min="4" max="4" width="24.00390625" style="129" customWidth="1"/>
    <col min="5" max="5" width="16.140625" style="130" customWidth="1"/>
    <col min="6" max="8" width="8.8515625" style="130" customWidth="1"/>
    <col min="9" max="10" width="8.421875" style="130" customWidth="1"/>
    <col min="11" max="11" width="7.8515625" style="130" customWidth="1"/>
    <col min="12" max="12" width="8.8515625" style="130" customWidth="1"/>
    <col min="13" max="14" width="9.00390625" style="130" customWidth="1"/>
    <col min="15" max="15" width="1.8515625" style="131" customWidth="1"/>
    <col min="16" max="18" width="8.421875" style="130" customWidth="1"/>
    <col min="19" max="50" width="8.421875" style="132" customWidth="1"/>
    <col min="51" max="51" width="7.421875" style="132" customWidth="1"/>
    <col min="52" max="52" width="8.57421875" style="132" customWidth="1"/>
    <col min="53" max="54" width="8.421875" style="132" customWidth="1"/>
    <col min="55" max="217" width="9.140625" style="13" customWidth="1"/>
    <col min="218" max="218" width="8.28125" style="13" customWidth="1"/>
    <col min="219" max="219" width="20.28125" style="13" customWidth="1"/>
    <col min="220" max="220" width="14.57421875" style="13" customWidth="1"/>
    <col min="221" max="221" width="24.57421875" style="13" customWidth="1"/>
    <col min="222" max="222" width="8.421875" style="13" customWidth="1"/>
    <col min="223" max="16384" width="9.140625" style="13" customWidth="1"/>
  </cols>
  <sheetData>
    <row r="1" spans="1:54" s="7" customFormat="1" ht="27" customHeight="1">
      <c r="A1" s="1" t="s">
        <v>38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ht="12.75" customHeight="1" thickBot="1">
      <c r="A2" s="8"/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0"/>
      <c r="Q2" s="10"/>
      <c r="R2" s="1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1:54" ht="36" customHeight="1" thickBot="1">
      <c r="A3" s="8"/>
      <c r="B3" s="8"/>
      <c r="C3" s="8"/>
      <c r="D3" s="9"/>
      <c r="E3" s="10"/>
      <c r="F3" s="10"/>
      <c r="G3" s="10"/>
      <c r="H3" s="153" t="s">
        <v>0</v>
      </c>
      <c r="I3" s="154"/>
      <c r="J3" s="154"/>
      <c r="K3" s="155"/>
      <c r="L3" s="14" t="s">
        <v>1</v>
      </c>
      <c r="M3" s="15" t="s">
        <v>2</v>
      </c>
      <c r="N3" s="14" t="s">
        <v>3</v>
      </c>
      <c r="O3" s="16"/>
      <c r="P3" s="150" t="s">
        <v>4</v>
      </c>
      <c r="Q3" s="151"/>
      <c r="R3" s="151"/>
      <c r="S3" s="151"/>
      <c r="T3" s="151"/>
      <c r="U3" s="151"/>
      <c r="V3" s="150" t="s">
        <v>5</v>
      </c>
      <c r="W3" s="151"/>
      <c r="X3" s="151"/>
      <c r="Y3" s="151"/>
      <c r="Z3" s="151"/>
      <c r="AA3" s="151"/>
      <c r="AB3" s="150" t="s">
        <v>6</v>
      </c>
      <c r="AC3" s="151"/>
      <c r="AD3" s="151"/>
      <c r="AE3" s="151"/>
      <c r="AF3" s="151"/>
      <c r="AG3" s="152"/>
      <c r="AH3" s="150" t="s">
        <v>7</v>
      </c>
      <c r="AI3" s="151"/>
      <c r="AJ3" s="151"/>
      <c r="AK3" s="151"/>
      <c r="AL3" s="151"/>
      <c r="AM3" s="152"/>
      <c r="AN3" s="150" t="s">
        <v>8</v>
      </c>
      <c r="AO3" s="151"/>
      <c r="AP3" s="151"/>
      <c r="AQ3" s="151"/>
      <c r="AR3" s="151"/>
      <c r="AS3" s="151"/>
      <c r="AT3" s="151"/>
      <c r="AU3" s="151"/>
      <c r="AV3" s="152"/>
      <c r="AW3" s="150" t="s">
        <v>9</v>
      </c>
      <c r="AX3" s="151"/>
      <c r="AY3" s="151"/>
      <c r="AZ3" s="151"/>
      <c r="BA3" s="151"/>
      <c r="BB3" s="152"/>
    </row>
    <row r="4" spans="1:54" ht="22.5" customHeight="1" thickBot="1">
      <c r="A4" s="17"/>
      <c r="B4" s="17"/>
      <c r="C4" s="17"/>
      <c r="D4" s="18"/>
      <c r="E4" s="19">
        <f>COUNT(E7:E1035)</f>
        <v>54</v>
      </c>
      <c r="F4" s="20">
        <f>COUNT(F7:F9035)</f>
        <v>19</v>
      </c>
      <c r="G4" s="20"/>
      <c r="H4" s="21">
        <f>COUNT(H7:H9035)</f>
        <v>11</v>
      </c>
      <c r="I4" s="21">
        <f>COUNT(I7:I9035)</f>
        <v>6</v>
      </c>
      <c r="J4" s="21">
        <f aca="true" t="shared" si="0" ref="J4:P4">COUNT(J7:J9035)</f>
        <v>11</v>
      </c>
      <c r="K4" s="21">
        <f t="shared" si="0"/>
        <v>8</v>
      </c>
      <c r="L4" s="22"/>
      <c r="M4" s="22"/>
      <c r="N4" s="22"/>
      <c r="O4" s="23"/>
      <c r="P4" s="24">
        <f t="shared" si="0"/>
        <v>5</v>
      </c>
      <c r="Q4" s="24">
        <f>COUNT(Q7:Q953)</f>
        <v>8</v>
      </c>
      <c r="R4" s="24">
        <f aca="true" t="shared" si="1" ref="R4:Y4">COUNT(R7:R153)</f>
        <v>4</v>
      </c>
      <c r="S4" s="25">
        <f t="shared" si="1"/>
        <v>6</v>
      </c>
      <c r="T4" s="25">
        <f t="shared" si="1"/>
        <v>7</v>
      </c>
      <c r="U4" s="26">
        <f t="shared" si="1"/>
        <v>3</v>
      </c>
      <c r="V4" s="27">
        <f>COUNT(V7:V8953)</f>
        <v>0</v>
      </c>
      <c r="W4" s="25">
        <f t="shared" si="1"/>
        <v>0</v>
      </c>
      <c r="X4" s="25">
        <f t="shared" si="1"/>
        <v>0</v>
      </c>
      <c r="Y4" s="25">
        <f t="shared" si="1"/>
        <v>0</v>
      </c>
      <c r="Z4" s="25">
        <f>COUNT(Z7:Z60)</f>
        <v>0</v>
      </c>
      <c r="AA4" s="25">
        <f>COUNT(AA7:AA742)</f>
        <v>0</v>
      </c>
      <c r="AB4" s="25">
        <f>COUNT(AB7:AB750)</f>
        <v>4</v>
      </c>
      <c r="AC4" s="25">
        <f>COUNT(AC7:AC750)</f>
        <v>9</v>
      </c>
      <c r="AD4" s="25">
        <f>COUNT(AD7:AD750)</f>
        <v>0</v>
      </c>
      <c r="AE4" s="25">
        <f>COUNT(AE7:AE250)</f>
        <v>5</v>
      </c>
      <c r="AF4" s="25">
        <f>COUNT(AF7:AF250)</f>
        <v>4</v>
      </c>
      <c r="AG4" s="25">
        <f>COUNT(AG7:AG250)</f>
        <v>8</v>
      </c>
      <c r="AH4" s="25"/>
      <c r="AI4" s="25"/>
      <c r="AJ4" s="25"/>
      <c r="AK4" s="25"/>
      <c r="AL4" s="25"/>
      <c r="AM4" s="25">
        <f aca="true" t="shared" si="2" ref="AM4:AV4">COUNT(AM7:AM250)</f>
        <v>3</v>
      </c>
      <c r="AN4" s="28">
        <f t="shared" si="2"/>
        <v>0</v>
      </c>
      <c r="AO4" s="28">
        <f t="shared" si="2"/>
        <v>0</v>
      </c>
      <c r="AP4" s="28">
        <f t="shared" si="2"/>
        <v>0</v>
      </c>
      <c r="AQ4" s="28">
        <f t="shared" si="2"/>
        <v>0</v>
      </c>
      <c r="AR4" s="28">
        <f t="shared" si="2"/>
        <v>0</v>
      </c>
      <c r="AS4" s="28">
        <f t="shared" si="2"/>
        <v>0</v>
      </c>
      <c r="AT4" s="28">
        <f t="shared" si="2"/>
        <v>0</v>
      </c>
      <c r="AU4" s="28">
        <f t="shared" si="2"/>
        <v>0</v>
      </c>
      <c r="AV4" s="28">
        <f t="shared" si="2"/>
        <v>0</v>
      </c>
      <c r="AW4" s="28">
        <f>COUNT(AW7:AW750)</f>
        <v>0</v>
      </c>
      <c r="AX4" s="28">
        <f>COUNT(AX7:AX750)</f>
        <v>0</v>
      </c>
      <c r="AY4" s="28">
        <f>COUNT(AY7:AY750)</f>
        <v>0</v>
      </c>
      <c r="AZ4" s="28">
        <f>COUNT(AZ7:AZ250)</f>
        <v>5</v>
      </c>
      <c r="BA4" s="28">
        <f>COUNT(BA7:BA250)</f>
        <v>3</v>
      </c>
      <c r="BB4" s="28">
        <f>COUNT(BB7:BB250)</f>
        <v>0</v>
      </c>
    </row>
    <row r="5" spans="1:54" s="51" customFormat="1" ht="137.25" customHeight="1" thickBot="1">
      <c r="A5" s="29" t="s">
        <v>10</v>
      </c>
      <c r="B5" s="30" t="s">
        <v>11</v>
      </c>
      <c r="C5" s="31" t="s">
        <v>12</v>
      </c>
      <c r="D5" s="32" t="s">
        <v>13</v>
      </c>
      <c r="E5" s="33" t="s">
        <v>14</v>
      </c>
      <c r="F5" s="34" t="s">
        <v>15</v>
      </c>
      <c r="G5" s="35" t="s">
        <v>16</v>
      </c>
      <c r="H5" s="36" t="s">
        <v>157</v>
      </c>
      <c r="I5" s="36" t="s">
        <v>156</v>
      </c>
      <c r="J5" s="36" t="s">
        <v>91</v>
      </c>
      <c r="K5" s="36" t="s">
        <v>67</v>
      </c>
      <c r="L5" s="37" t="s">
        <v>17</v>
      </c>
      <c r="M5" s="38" t="s">
        <v>18</v>
      </c>
      <c r="N5" s="39" t="s">
        <v>19</v>
      </c>
      <c r="O5" s="40"/>
      <c r="P5" s="41"/>
      <c r="Q5" s="42" t="s">
        <v>142</v>
      </c>
      <c r="R5" s="42" t="s">
        <v>120</v>
      </c>
      <c r="S5" s="42" t="s">
        <v>100</v>
      </c>
      <c r="T5" s="135" t="s">
        <v>75</v>
      </c>
      <c r="U5" s="134" t="s">
        <v>20</v>
      </c>
      <c r="V5" s="43" t="s">
        <v>101</v>
      </c>
      <c r="W5" s="43" t="s">
        <v>101</v>
      </c>
      <c r="X5" s="43" t="s">
        <v>101</v>
      </c>
      <c r="Y5" s="43" t="s">
        <v>101</v>
      </c>
      <c r="Z5" s="43" t="s">
        <v>101</v>
      </c>
      <c r="AA5" s="44" t="s">
        <v>44</v>
      </c>
      <c r="AB5" s="138" t="s">
        <v>153</v>
      </c>
      <c r="AC5" s="45" t="s">
        <v>147</v>
      </c>
      <c r="AD5" s="45" t="s">
        <v>146</v>
      </c>
      <c r="AE5" s="138" t="s">
        <v>99</v>
      </c>
      <c r="AF5" s="137" t="s">
        <v>21</v>
      </c>
      <c r="AG5" s="136" t="s">
        <v>21</v>
      </c>
      <c r="AH5" s="46"/>
      <c r="AI5" s="47"/>
      <c r="AJ5" s="139" t="s">
        <v>116</v>
      </c>
      <c r="AK5" s="139" t="s">
        <v>98</v>
      </c>
      <c r="AL5" s="139" t="s">
        <v>101</v>
      </c>
      <c r="AM5" s="139" t="s">
        <v>22</v>
      </c>
      <c r="AN5" s="48" t="s">
        <v>23</v>
      </c>
      <c r="AO5" s="49" t="s">
        <v>24</v>
      </c>
      <c r="AP5" s="49" t="s">
        <v>25</v>
      </c>
      <c r="AQ5" s="49" t="s">
        <v>26</v>
      </c>
      <c r="AR5" s="49" t="s">
        <v>27</v>
      </c>
      <c r="AS5" s="49" t="s">
        <v>28</v>
      </c>
      <c r="AT5" s="49" t="s">
        <v>29</v>
      </c>
      <c r="AU5" s="49" t="s">
        <v>30</v>
      </c>
      <c r="AV5" s="49" t="s">
        <v>31</v>
      </c>
      <c r="AW5" s="50"/>
      <c r="AX5" s="50"/>
      <c r="AY5" s="50"/>
      <c r="AZ5" s="50" t="s">
        <v>141</v>
      </c>
      <c r="BA5" s="50" t="s">
        <v>121</v>
      </c>
      <c r="BB5" s="50" t="s">
        <v>32</v>
      </c>
    </row>
    <row r="6" spans="1:54" ht="16.5" customHeight="1">
      <c r="A6" s="52"/>
      <c r="B6" s="53"/>
      <c r="C6" s="53"/>
      <c r="D6" s="54"/>
      <c r="E6" s="55"/>
      <c r="F6" s="56"/>
      <c r="G6" s="57"/>
      <c r="H6" s="56"/>
      <c r="I6" s="56"/>
      <c r="J6" s="56"/>
      <c r="K6" s="56"/>
      <c r="L6" s="56"/>
      <c r="M6" s="56"/>
      <c r="N6" s="56"/>
      <c r="O6" s="57"/>
      <c r="P6" s="58"/>
      <c r="Q6" s="58"/>
      <c r="R6" s="58"/>
      <c r="S6" s="59"/>
      <c r="T6" s="59"/>
      <c r="U6" s="60"/>
      <c r="V6" s="59"/>
      <c r="W6" s="59"/>
      <c r="X6" s="59"/>
      <c r="Y6" s="59"/>
      <c r="Z6" s="59"/>
      <c r="AA6" s="59"/>
      <c r="AB6" s="59"/>
      <c r="AC6" s="59"/>
      <c r="AD6" s="59"/>
      <c r="AE6" s="59"/>
      <c r="AF6" s="61"/>
      <c r="AG6" s="59"/>
      <c r="AH6" s="59"/>
      <c r="AI6" s="59"/>
      <c r="AJ6" s="59"/>
      <c r="AK6" s="59"/>
      <c r="AL6" s="59"/>
      <c r="AM6" s="59"/>
      <c r="AN6" s="62"/>
      <c r="AO6" s="62"/>
      <c r="AP6" s="62"/>
      <c r="AQ6" s="62"/>
      <c r="AR6" s="62"/>
      <c r="AS6" s="62"/>
      <c r="AT6" s="62"/>
      <c r="AU6" s="63"/>
      <c r="AV6" s="62"/>
      <c r="AW6" s="62"/>
      <c r="AX6" s="62"/>
      <c r="AY6" s="62"/>
      <c r="AZ6" s="62"/>
      <c r="BA6" s="63"/>
      <c r="BB6" s="62"/>
    </row>
    <row r="7" spans="1:54" ht="15.75">
      <c r="A7" s="64">
        <f aca="true" t="shared" si="3" ref="A7:A60">A6+1</f>
        <v>1</v>
      </c>
      <c r="B7" s="65" t="s">
        <v>48</v>
      </c>
      <c r="C7" s="66" t="s">
        <v>49</v>
      </c>
      <c r="D7" s="133" t="s">
        <v>50</v>
      </c>
      <c r="E7" s="67">
        <f aca="true" t="shared" si="4" ref="E7:E38">F7+G7+L7+M7+N7</f>
        <v>23527</v>
      </c>
      <c r="F7" s="68">
        <v>5460</v>
      </c>
      <c r="G7" s="69">
        <f aca="true" t="shared" si="5" ref="G7:G38">IF(COUNT(H7:K7)&lt;1,0,LARGE(H7:K7,1))+IF(COUNT(H7:K7)&lt;2,0,LARGE(H7:K7,2))+IF(COUNT(H7:K7)&lt;3,0,LARGE(H7:K7,3))</f>
        <v>11862</v>
      </c>
      <c r="H7" s="70">
        <v>4554</v>
      </c>
      <c r="I7" s="70">
        <v>3654</v>
      </c>
      <c r="J7" s="70">
        <v>3348</v>
      </c>
      <c r="K7" s="70">
        <v>3654</v>
      </c>
      <c r="L7" s="71">
        <f aca="true" t="shared" si="6" ref="L7:L38">IF(COUNT(P7:AM7)&lt;1,0,LARGE(P7:AM7,1))+IF(COUNT(P7:AM7)&lt;2,0,LARGE(P7:AM7,2))+IF(COUNT(P7:AM7)&lt;3,0,LARGE(P7:AM7,3))+IF(COUNT(P7:AM7)&lt;4,0,LARGE(P7:AM7,4))</f>
        <v>5297</v>
      </c>
      <c r="M7" s="72">
        <f aca="true" t="shared" si="7" ref="M7:M38">IF(COUNT(AZ7:BB7)&lt;1,0,LARGE(AZ7:BB7,1))+IF(COUNT(AZ7:BB7)&lt;2,0,LARGE(AZ7:BB7,2))</f>
        <v>908</v>
      </c>
      <c r="N7" s="73">
        <f aca="true" t="shared" si="8" ref="N7:N38">SUM(AN7:AV7)</f>
        <v>0</v>
      </c>
      <c r="O7" s="74"/>
      <c r="P7" s="75"/>
      <c r="Q7" s="75"/>
      <c r="R7" s="75"/>
      <c r="S7" s="75"/>
      <c r="T7" s="75"/>
      <c r="U7" s="76"/>
      <c r="V7" s="77"/>
      <c r="W7" s="75"/>
      <c r="X7" s="75"/>
      <c r="Y7" s="75"/>
      <c r="Z7" s="75"/>
      <c r="AA7" s="75"/>
      <c r="AB7" s="75"/>
      <c r="AC7" s="75">
        <v>2266</v>
      </c>
      <c r="AD7" s="75"/>
      <c r="AE7" s="75">
        <v>605</v>
      </c>
      <c r="AF7" s="78">
        <v>1210</v>
      </c>
      <c r="AG7" s="75">
        <v>1216</v>
      </c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8"/>
      <c r="AV7" s="75"/>
      <c r="AW7" s="75"/>
      <c r="AX7" s="75"/>
      <c r="AY7" s="75"/>
      <c r="AZ7" s="75"/>
      <c r="BA7" s="78">
        <v>908</v>
      </c>
      <c r="BB7" s="75"/>
    </row>
    <row r="8" spans="1:54" ht="15.75">
      <c r="A8" s="79">
        <f t="shared" si="3"/>
        <v>2</v>
      </c>
      <c r="B8" s="88" t="s">
        <v>68</v>
      </c>
      <c r="C8" s="89" t="s">
        <v>69</v>
      </c>
      <c r="D8" s="82" t="s">
        <v>79</v>
      </c>
      <c r="E8" s="67">
        <f t="shared" si="4"/>
        <v>16972</v>
      </c>
      <c r="F8" s="68">
        <v>4248</v>
      </c>
      <c r="G8" s="69">
        <f t="shared" si="5"/>
        <v>5772</v>
      </c>
      <c r="H8" s="70">
        <v>2430</v>
      </c>
      <c r="I8" s="70">
        <v>924</v>
      </c>
      <c r="J8" s="70">
        <v>1818</v>
      </c>
      <c r="K8" s="70">
        <v>1524</v>
      </c>
      <c r="L8" s="71">
        <f t="shared" si="6"/>
        <v>6040</v>
      </c>
      <c r="M8" s="72">
        <f t="shared" si="7"/>
        <v>912</v>
      </c>
      <c r="N8" s="73">
        <f t="shared" si="8"/>
        <v>0</v>
      </c>
      <c r="O8" s="74"/>
      <c r="P8" s="75">
        <v>1209</v>
      </c>
      <c r="Q8" s="75">
        <v>1211</v>
      </c>
      <c r="R8" s="75">
        <v>1812</v>
      </c>
      <c r="S8" s="75">
        <v>1808</v>
      </c>
      <c r="T8" s="75">
        <v>760</v>
      </c>
      <c r="U8" s="76"/>
      <c r="V8" s="77"/>
      <c r="W8" s="75"/>
      <c r="X8" s="75"/>
      <c r="Y8" s="75"/>
      <c r="Z8" s="75"/>
      <c r="AA8" s="75"/>
      <c r="AB8" s="75"/>
      <c r="AC8" s="75"/>
      <c r="AD8" s="75"/>
      <c r="AE8" s="75"/>
      <c r="AF8" s="78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8"/>
      <c r="AV8" s="75"/>
      <c r="AW8" s="75"/>
      <c r="AX8" s="75"/>
      <c r="AY8" s="75"/>
      <c r="AZ8" s="75">
        <v>912</v>
      </c>
      <c r="BA8" s="78"/>
      <c r="BB8" s="75"/>
    </row>
    <row r="9" spans="1:54" ht="15.75">
      <c r="A9" s="79">
        <f t="shared" si="3"/>
        <v>3</v>
      </c>
      <c r="B9" s="88" t="s">
        <v>39</v>
      </c>
      <c r="C9" s="89" t="s">
        <v>40</v>
      </c>
      <c r="D9" s="91" t="s">
        <v>33</v>
      </c>
      <c r="E9" s="67">
        <f t="shared" si="4"/>
        <v>13808</v>
      </c>
      <c r="F9" s="68">
        <v>2127</v>
      </c>
      <c r="G9" s="69">
        <f t="shared" si="5"/>
        <v>6081</v>
      </c>
      <c r="H9" s="70">
        <v>1212</v>
      </c>
      <c r="I9" s="70">
        <v>609</v>
      </c>
      <c r="J9" s="70">
        <v>2427</v>
      </c>
      <c r="K9" s="70">
        <v>2442</v>
      </c>
      <c r="L9" s="71">
        <f t="shared" si="6"/>
        <v>4992</v>
      </c>
      <c r="M9" s="72">
        <f t="shared" si="7"/>
        <v>608</v>
      </c>
      <c r="N9" s="73">
        <f t="shared" si="8"/>
        <v>0</v>
      </c>
      <c r="O9" s="74"/>
      <c r="P9" s="75"/>
      <c r="Q9" s="75">
        <v>761</v>
      </c>
      <c r="R9" s="75">
        <v>1208</v>
      </c>
      <c r="S9" s="75">
        <v>301</v>
      </c>
      <c r="T9" s="75">
        <v>1211</v>
      </c>
      <c r="U9" s="76">
        <v>1812</v>
      </c>
      <c r="V9" s="77"/>
      <c r="W9" s="75"/>
      <c r="X9" s="75"/>
      <c r="Y9" s="75"/>
      <c r="Z9" s="75"/>
      <c r="AA9" s="75"/>
      <c r="AB9" s="75"/>
      <c r="AC9" s="75"/>
      <c r="AD9" s="75"/>
      <c r="AE9" s="75"/>
      <c r="AF9" s="78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8"/>
      <c r="AV9" s="75"/>
      <c r="AW9" s="75"/>
      <c r="AX9" s="75"/>
      <c r="AY9" s="75"/>
      <c r="AZ9" s="75">
        <v>608</v>
      </c>
      <c r="BA9" s="78"/>
      <c r="BB9" s="75"/>
    </row>
    <row r="10" spans="1:54" ht="15.75">
      <c r="A10" s="79">
        <f t="shared" si="3"/>
        <v>4</v>
      </c>
      <c r="B10" s="88" t="s">
        <v>45</v>
      </c>
      <c r="C10" s="89" t="s">
        <v>46</v>
      </c>
      <c r="D10" s="90" t="s">
        <v>47</v>
      </c>
      <c r="E10" s="67">
        <f t="shared" si="4"/>
        <v>13056</v>
      </c>
      <c r="F10" s="68"/>
      <c r="G10" s="69">
        <f t="shared" si="5"/>
        <v>7614</v>
      </c>
      <c r="H10" s="70"/>
      <c r="I10" s="70">
        <v>2442</v>
      </c>
      <c r="J10" s="70">
        <v>4560</v>
      </c>
      <c r="K10" s="70">
        <v>612</v>
      </c>
      <c r="L10" s="71">
        <f t="shared" si="6"/>
        <v>5442</v>
      </c>
      <c r="M10" s="72">
        <f t="shared" si="7"/>
        <v>0</v>
      </c>
      <c r="N10" s="73">
        <f t="shared" si="8"/>
        <v>0</v>
      </c>
      <c r="O10" s="74"/>
      <c r="P10" s="75"/>
      <c r="Q10" s="75"/>
      <c r="R10" s="75"/>
      <c r="S10" s="75"/>
      <c r="T10" s="75"/>
      <c r="U10" s="76"/>
      <c r="V10" s="77"/>
      <c r="W10" s="75"/>
      <c r="X10" s="75"/>
      <c r="Y10" s="75"/>
      <c r="Z10" s="75"/>
      <c r="AA10" s="75"/>
      <c r="AB10" s="75"/>
      <c r="AC10" s="75"/>
      <c r="AD10" s="75"/>
      <c r="AE10" s="75">
        <v>1812</v>
      </c>
      <c r="AF10" s="78">
        <v>1814</v>
      </c>
      <c r="AG10" s="75">
        <v>1816</v>
      </c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8"/>
      <c r="AV10" s="75"/>
      <c r="AW10" s="75"/>
      <c r="AX10" s="75"/>
      <c r="AY10" s="75"/>
      <c r="AZ10" s="75"/>
      <c r="BA10" s="78"/>
      <c r="BB10" s="75"/>
    </row>
    <row r="11" spans="1:55" ht="15.75">
      <c r="A11" s="79">
        <f t="shared" si="3"/>
        <v>5</v>
      </c>
      <c r="B11" s="88" t="s">
        <v>89</v>
      </c>
      <c r="C11" s="89" t="s">
        <v>90</v>
      </c>
      <c r="D11" s="98" t="s">
        <v>135</v>
      </c>
      <c r="E11" s="67">
        <f t="shared" si="4"/>
        <v>10019</v>
      </c>
      <c r="F11" s="68">
        <v>1218</v>
      </c>
      <c r="G11" s="69">
        <f t="shared" si="5"/>
        <v>4269</v>
      </c>
      <c r="H11" s="70">
        <v>1818</v>
      </c>
      <c r="I11" s="70">
        <v>1530</v>
      </c>
      <c r="J11" s="70">
        <v>921</v>
      </c>
      <c r="K11" s="70"/>
      <c r="L11" s="71">
        <f t="shared" si="6"/>
        <v>4532</v>
      </c>
      <c r="M11" s="72">
        <f t="shared" si="7"/>
        <v>0</v>
      </c>
      <c r="N11" s="73">
        <f t="shared" si="8"/>
        <v>0</v>
      </c>
      <c r="O11" s="74"/>
      <c r="P11" s="75"/>
      <c r="Q11" s="75"/>
      <c r="R11" s="75"/>
      <c r="S11" s="75"/>
      <c r="T11" s="75"/>
      <c r="U11" s="76"/>
      <c r="V11" s="77"/>
      <c r="W11" s="75"/>
      <c r="X11" s="75"/>
      <c r="Y11" s="75"/>
      <c r="Z11" s="75"/>
      <c r="AA11" s="75"/>
      <c r="AB11" s="75">
        <v>1212</v>
      </c>
      <c r="AC11" s="75">
        <v>1662</v>
      </c>
      <c r="AD11" s="75"/>
      <c r="AE11" s="75">
        <v>1208</v>
      </c>
      <c r="AF11" s="78">
        <v>450</v>
      </c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8"/>
      <c r="AV11" s="75"/>
      <c r="AW11" s="75"/>
      <c r="AX11" s="75"/>
      <c r="AY11" s="75"/>
      <c r="AZ11" s="75"/>
      <c r="BA11" s="78"/>
      <c r="BB11" s="75"/>
      <c r="BC11" s="92"/>
    </row>
    <row r="12" spans="1:222" ht="15.75">
      <c r="A12" s="79">
        <f t="shared" si="3"/>
        <v>6</v>
      </c>
      <c r="B12" s="88" t="s">
        <v>83</v>
      </c>
      <c r="C12" s="89" t="s">
        <v>84</v>
      </c>
      <c r="D12" s="98" t="s">
        <v>85</v>
      </c>
      <c r="E12" s="67">
        <f t="shared" si="4"/>
        <v>9499</v>
      </c>
      <c r="F12" s="68">
        <v>1539</v>
      </c>
      <c r="G12" s="69">
        <f t="shared" si="5"/>
        <v>3954</v>
      </c>
      <c r="H12" s="70">
        <v>3354</v>
      </c>
      <c r="I12" s="70"/>
      <c r="J12" s="70">
        <v>600</v>
      </c>
      <c r="K12" s="70"/>
      <c r="L12" s="71">
        <f t="shared" si="6"/>
        <v>3779</v>
      </c>
      <c r="M12" s="72">
        <f t="shared" si="7"/>
        <v>227</v>
      </c>
      <c r="N12" s="73">
        <f t="shared" si="8"/>
        <v>0</v>
      </c>
      <c r="O12" s="74"/>
      <c r="P12" s="75">
        <v>1812</v>
      </c>
      <c r="Q12" s="75">
        <v>1816</v>
      </c>
      <c r="R12" s="75"/>
      <c r="S12" s="75"/>
      <c r="T12" s="75">
        <v>151</v>
      </c>
      <c r="U12" s="76"/>
      <c r="V12" s="77"/>
      <c r="W12" s="75"/>
      <c r="X12" s="75"/>
      <c r="Y12" s="75"/>
      <c r="Z12" s="75"/>
      <c r="AA12" s="75"/>
      <c r="AB12" s="75"/>
      <c r="AC12" s="75"/>
      <c r="AD12" s="75"/>
      <c r="AE12" s="75"/>
      <c r="AF12" s="78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8"/>
      <c r="AV12" s="75"/>
      <c r="AW12" s="75"/>
      <c r="AX12" s="75"/>
      <c r="AY12" s="75"/>
      <c r="AZ12" s="75">
        <v>227</v>
      </c>
      <c r="BA12" s="78"/>
      <c r="BB12" s="75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</row>
    <row r="13" spans="1:54" ht="15.75">
      <c r="A13" s="79">
        <f t="shared" si="3"/>
        <v>7</v>
      </c>
      <c r="B13" s="80" t="s">
        <v>61</v>
      </c>
      <c r="C13" s="89" t="s">
        <v>62</v>
      </c>
      <c r="D13" s="90" t="s">
        <v>63</v>
      </c>
      <c r="E13" s="67">
        <f t="shared" si="4"/>
        <v>7257</v>
      </c>
      <c r="F13" s="68">
        <v>2127</v>
      </c>
      <c r="G13" s="69">
        <f t="shared" si="5"/>
        <v>909</v>
      </c>
      <c r="H13" s="83"/>
      <c r="I13" s="83">
        <v>606</v>
      </c>
      <c r="J13" s="83"/>
      <c r="K13" s="83">
        <v>303</v>
      </c>
      <c r="L13" s="71">
        <f t="shared" si="6"/>
        <v>4221</v>
      </c>
      <c r="M13" s="72">
        <f t="shared" si="7"/>
        <v>0</v>
      </c>
      <c r="N13" s="73">
        <f t="shared" si="8"/>
        <v>0</v>
      </c>
      <c r="O13" s="84"/>
      <c r="P13" s="85">
        <v>754</v>
      </c>
      <c r="Q13" s="85"/>
      <c r="R13" s="106"/>
      <c r="S13" s="86"/>
      <c r="T13" s="86">
        <v>454</v>
      </c>
      <c r="U13" s="76"/>
      <c r="V13" s="6"/>
      <c r="W13" s="86"/>
      <c r="X13" s="86"/>
      <c r="Y13" s="86"/>
      <c r="Z13" s="86"/>
      <c r="AA13" s="86"/>
      <c r="AB13" s="86"/>
      <c r="AC13" s="86"/>
      <c r="AD13" s="86"/>
      <c r="AE13" s="86"/>
      <c r="AF13" s="87"/>
      <c r="AG13" s="86"/>
      <c r="AH13" s="86"/>
      <c r="AI13" s="86"/>
      <c r="AJ13" s="86"/>
      <c r="AK13" s="86">
        <v>1209</v>
      </c>
      <c r="AL13" s="86"/>
      <c r="AM13" s="86">
        <v>1804</v>
      </c>
      <c r="AN13" s="86"/>
      <c r="AO13" s="86"/>
      <c r="AP13" s="86"/>
      <c r="AQ13" s="86"/>
      <c r="AR13" s="86"/>
      <c r="AS13" s="86"/>
      <c r="AT13" s="86"/>
      <c r="AU13" s="87"/>
      <c r="AV13" s="86"/>
      <c r="AW13" s="75"/>
      <c r="AX13" s="75"/>
      <c r="AY13" s="75"/>
      <c r="AZ13" s="75"/>
      <c r="BA13" s="78"/>
      <c r="BB13" s="75"/>
    </row>
    <row r="14" spans="1:54" ht="15.75">
      <c r="A14" s="79">
        <f t="shared" si="3"/>
        <v>8</v>
      </c>
      <c r="B14" s="80" t="s">
        <v>42</v>
      </c>
      <c r="C14" s="81" t="s">
        <v>43</v>
      </c>
      <c r="D14" s="82" t="s">
        <v>36</v>
      </c>
      <c r="E14" s="67">
        <f t="shared" si="4"/>
        <v>4919</v>
      </c>
      <c r="F14" s="68">
        <v>1206</v>
      </c>
      <c r="G14" s="69">
        <f t="shared" si="5"/>
        <v>918</v>
      </c>
      <c r="H14" s="70">
        <v>918</v>
      </c>
      <c r="I14" s="70"/>
      <c r="J14" s="70"/>
      <c r="K14" s="70"/>
      <c r="L14" s="71">
        <f t="shared" si="6"/>
        <v>2414</v>
      </c>
      <c r="M14" s="72">
        <f t="shared" si="7"/>
        <v>381</v>
      </c>
      <c r="N14" s="73">
        <f t="shared" si="8"/>
        <v>0</v>
      </c>
      <c r="O14" s="74"/>
      <c r="P14" s="75">
        <v>454</v>
      </c>
      <c r="Q14" s="75">
        <v>302</v>
      </c>
      <c r="R14" s="75">
        <v>756</v>
      </c>
      <c r="S14" s="75">
        <v>452</v>
      </c>
      <c r="T14" s="75">
        <v>306</v>
      </c>
      <c r="U14" s="76">
        <v>752</v>
      </c>
      <c r="V14" s="77"/>
      <c r="W14" s="75"/>
      <c r="X14" s="75"/>
      <c r="Y14" s="75"/>
      <c r="Z14" s="75"/>
      <c r="AA14" s="75"/>
      <c r="AB14" s="75"/>
      <c r="AC14" s="75"/>
      <c r="AD14" s="75"/>
      <c r="AE14" s="75"/>
      <c r="AF14" s="78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8"/>
      <c r="AV14" s="75"/>
      <c r="AW14" s="75"/>
      <c r="AX14" s="75"/>
      <c r="AY14" s="75"/>
      <c r="AZ14" s="75">
        <v>381</v>
      </c>
      <c r="BA14" s="78"/>
      <c r="BB14" s="75"/>
    </row>
    <row r="15" spans="1:55" ht="15.75">
      <c r="A15" s="79">
        <f t="shared" si="3"/>
        <v>9</v>
      </c>
      <c r="B15" s="88" t="s">
        <v>124</v>
      </c>
      <c r="C15" s="89" t="s">
        <v>46</v>
      </c>
      <c r="D15" s="118"/>
      <c r="E15" s="67">
        <f t="shared" si="4"/>
        <v>3339</v>
      </c>
      <c r="F15" s="68">
        <v>3339</v>
      </c>
      <c r="G15" s="69">
        <f t="shared" si="5"/>
        <v>0</v>
      </c>
      <c r="H15" s="70"/>
      <c r="I15" s="70"/>
      <c r="J15" s="70"/>
      <c r="K15" s="70"/>
      <c r="L15" s="71">
        <f t="shared" si="6"/>
        <v>0</v>
      </c>
      <c r="M15" s="72">
        <f t="shared" si="7"/>
        <v>0</v>
      </c>
      <c r="N15" s="73">
        <f t="shared" si="8"/>
        <v>0</v>
      </c>
      <c r="O15" s="74"/>
      <c r="P15" s="75"/>
      <c r="Q15" s="75"/>
      <c r="R15" s="75"/>
      <c r="S15" s="75"/>
      <c r="T15" s="75"/>
      <c r="U15" s="76"/>
      <c r="V15" s="77"/>
      <c r="W15" s="75"/>
      <c r="X15" s="75"/>
      <c r="Y15" s="75"/>
      <c r="Z15" s="75"/>
      <c r="AA15" s="75"/>
      <c r="AB15" s="75"/>
      <c r="AC15" s="75"/>
      <c r="AD15" s="75"/>
      <c r="AE15" s="75"/>
      <c r="AF15" s="78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8"/>
      <c r="AV15" s="75"/>
      <c r="AW15" s="75"/>
      <c r="AX15" s="75"/>
      <c r="AY15" s="75"/>
      <c r="AZ15" s="75"/>
      <c r="BA15" s="78"/>
      <c r="BB15" s="75"/>
      <c r="BC15" s="92"/>
    </row>
    <row r="16" spans="1:222" s="92" customFormat="1" ht="15.75">
      <c r="A16" s="79">
        <f t="shared" si="3"/>
        <v>10</v>
      </c>
      <c r="B16" s="141" t="s">
        <v>80</v>
      </c>
      <c r="C16" s="142" t="s">
        <v>81</v>
      </c>
      <c r="D16" s="140" t="s">
        <v>82</v>
      </c>
      <c r="E16" s="99">
        <f t="shared" si="4"/>
        <v>3176</v>
      </c>
      <c r="F16" s="100">
        <v>1212</v>
      </c>
      <c r="G16" s="101">
        <f t="shared" si="5"/>
        <v>606</v>
      </c>
      <c r="H16" s="144">
        <v>606</v>
      </c>
      <c r="I16" s="144"/>
      <c r="J16" s="144"/>
      <c r="K16" s="144"/>
      <c r="L16" s="102">
        <f t="shared" si="6"/>
        <v>1358</v>
      </c>
      <c r="M16" s="103">
        <f t="shared" si="7"/>
        <v>0</v>
      </c>
      <c r="N16" s="104">
        <f t="shared" si="8"/>
        <v>0</v>
      </c>
      <c r="O16" s="145"/>
      <c r="P16" s="146"/>
      <c r="Q16" s="146">
        <v>306</v>
      </c>
      <c r="R16" s="146">
        <v>450</v>
      </c>
      <c r="S16" s="147">
        <v>300</v>
      </c>
      <c r="T16" s="147">
        <v>302</v>
      </c>
      <c r="U16" s="105"/>
      <c r="V16" s="148"/>
      <c r="W16" s="147"/>
      <c r="X16" s="147"/>
      <c r="Y16" s="147"/>
      <c r="Z16" s="147"/>
      <c r="AA16" s="147"/>
      <c r="AB16" s="147"/>
      <c r="AC16" s="147"/>
      <c r="AD16" s="147"/>
      <c r="AE16" s="147"/>
      <c r="AF16" s="149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9"/>
      <c r="AV16" s="147"/>
      <c r="AW16" s="147"/>
      <c r="AX16" s="147"/>
      <c r="AY16" s="147"/>
      <c r="AZ16" s="147"/>
      <c r="BA16" s="149"/>
      <c r="BB16" s="147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5.75">
      <c r="A17" s="79">
        <f t="shared" si="3"/>
        <v>11</v>
      </c>
      <c r="B17" s="88" t="s">
        <v>133</v>
      </c>
      <c r="C17" s="89" t="s">
        <v>134</v>
      </c>
      <c r="D17" s="91" t="s">
        <v>135</v>
      </c>
      <c r="E17" s="67">
        <f t="shared" si="4"/>
        <v>2866</v>
      </c>
      <c r="F17" s="68">
        <v>900</v>
      </c>
      <c r="G17" s="69">
        <f t="shared" si="5"/>
        <v>1212</v>
      </c>
      <c r="H17" s="70">
        <v>1212</v>
      </c>
      <c r="I17" s="70"/>
      <c r="J17" s="70"/>
      <c r="K17" s="70"/>
      <c r="L17" s="71">
        <f t="shared" si="6"/>
        <v>754</v>
      </c>
      <c r="M17" s="72">
        <f t="shared" si="7"/>
        <v>0</v>
      </c>
      <c r="N17" s="73">
        <f t="shared" si="8"/>
        <v>0</v>
      </c>
      <c r="O17" s="74"/>
      <c r="P17" s="75"/>
      <c r="Q17" s="75"/>
      <c r="R17" s="75"/>
      <c r="S17" s="75"/>
      <c r="T17" s="75"/>
      <c r="U17" s="76"/>
      <c r="V17" s="77"/>
      <c r="W17" s="75"/>
      <c r="X17" s="75"/>
      <c r="Y17" s="75"/>
      <c r="Z17" s="75"/>
      <c r="AA17" s="75"/>
      <c r="AB17" s="75">
        <v>754</v>
      </c>
      <c r="AC17" s="75"/>
      <c r="AD17" s="75"/>
      <c r="AE17" s="75"/>
      <c r="AF17" s="78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8"/>
      <c r="AV17" s="75"/>
      <c r="AW17" s="75"/>
      <c r="AX17" s="75"/>
      <c r="AY17" s="75"/>
      <c r="AZ17" s="75"/>
      <c r="BA17" s="78"/>
      <c r="BB17" s="75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</row>
    <row r="18" spans="1:222" s="92" customFormat="1" ht="15.75" customHeight="1">
      <c r="A18" s="79">
        <f t="shared" si="3"/>
        <v>12</v>
      </c>
      <c r="B18" s="80" t="s">
        <v>125</v>
      </c>
      <c r="C18" s="81" t="s">
        <v>126</v>
      </c>
      <c r="D18" s="119"/>
      <c r="E18" s="67">
        <f t="shared" si="4"/>
        <v>2727</v>
      </c>
      <c r="F18" s="68">
        <v>2727</v>
      </c>
      <c r="G18" s="69">
        <f t="shared" si="5"/>
        <v>0</v>
      </c>
      <c r="H18" s="70"/>
      <c r="I18" s="70"/>
      <c r="J18" s="70"/>
      <c r="K18" s="70"/>
      <c r="L18" s="71">
        <f t="shared" si="6"/>
        <v>0</v>
      </c>
      <c r="M18" s="72">
        <f t="shared" si="7"/>
        <v>0</v>
      </c>
      <c r="N18" s="73">
        <f t="shared" si="8"/>
        <v>0</v>
      </c>
      <c r="O18" s="74"/>
      <c r="P18" s="75"/>
      <c r="Q18" s="75"/>
      <c r="R18" s="75"/>
      <c r="S18" s="75"/>
      <c r="T18" s="75"/>
      <c r="U18" s="76"/>
      <c r="V18" s="77"/>
      <c r="W18" s="75"/>
      <c r="X18" s="75"/>
      <c r="Y18" s="75"/>
      <c r="Z18" s="75"/>
      <c r="AA18" s="75"/>
      <c r="AB18" s="75"/>
      <c r="AC18" s="75"/>
      <c r="AD18" s="75"/>
      <c r="AE18" s="75"/>
      <c r="AF18" s="78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8"/>
      <c r="AV18" s="75"/>
      <c r="AW18" s="75"/>
      <c r="AX18" s="75"/>
      <c r="AY18" s="75"/>
      <c r="AZ18" s="75"/>
      <c r="BA18" s="78"/>
      <c r="BB18" s="75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54" s="92" customFormat="1" ht="15.75">
      <c r="A19" s="79">
        <f t="shared" si="3"/>
        <v>13</v>
      </c>
      <c r="B19" s="88" t="s">
        <v>109</v>
      </c>
      <c r="C19" s="89" t="s">
        <v>54</v>
      </c>
      <c r="D19" s="91"/>
      <c r="E19" s="67">
        <f t="shared" si="4"/>
        <v>2560</v>
      </c>
      <c r="F19" s="68"/>
      <c r="G19" s="69">
        <f t="shared" si="5"/>
        <v>0</v>
      </c>
      <c r="H19" s="70"/>
      <c r="I19" s="70"/>
      <c r="J19" s="70"/>
      <c r="K19" s="70"/>
      <c r="L19" s="71">
        <f t="shared" si="6"/>
        <v>2560</v>
      </c>
      <c r="M19" s="72">
        <f t="shared" si="7"/>
        <v>0</v>
      </c>
      <c r="N19" s="73">
        <f t="shared" si="8"/>
        <v>0</v>
      </c>
      <c r="O19" s="74"/>
      <c r="P19" s="75"/>
      <c r="Q19" s="75"/>
      <c r="R19" s="75"/>
      <c r="S19" s="75"/>
      <c r="T19" s="75"/>
      <c r="U19" s="76"/>
      <c r="V19" s="77"/>
      <c r="W19" s="75"/>
      <c r="X19" s="75"/>
      <c r="Y19" s="75"/>
      <c r="Z19" s="75"/>
      <c r="AA19" s="75"/>
      <c r="AB19" s="75"/>
      <c r="AC19" s="75"/>
      <c r="AD19" s="75"/>
      <c r="AE19" s="75"/>
      <c r="AF19" s="78"/>
      <c r="AG19" s="75"/>
      <c r="AH19" s="75"/>
      <c r="AI19" s="75"/>
      <c r="AJ19" s="75">
        <v>1804</v>
      </c>
      <c r="AK19" s="75">
        <v>756</v>
      </c>
      <c r="AL19" s="75"/>
      <c r="AM19" s="75"/>
      <c r="AN19" s="75"/>
      <c r="AO19" s="75"/>
      <c r="AP19" s="75"/>
      <c r="AQ19" s="75"/>
      <c r="AR19" s="75"/>
      <c r="AS19" s="75"/>
      <c r="AT19" s="75"/>
      <c r="AU19" s="78"/>
      <c r="AV19" s="75"/>
      <c r="AW19" s="95"/>
      <c r="AX19" s="95"/>
      <c r="AY19" s="95"/>
      <c r="AZ19" s="95"/>
      <c r="BA19" s="97"/>
      <c r="BB19" s="95"/>
    </row>
    <row r="20" spans="1:54" s="92" customFormat="1" ht="15.75">
      <c r="A20" s="79">
        <f t="shared" si="3"/>
        <v>14</v>
      </c>
      <c r="B20" s="88" t="s">
        <v>130</v>
      </c>
      <c r="C20" s="89" t="s">
        <v>56</v>
      </c>
      <c r="D20" s="91" t="s">
        <v>36</v>
      </c>
      <c r="E20" s="67">
        <f t="shared" si="4"/>
        <v>2130</v>
      </c>
      <c r="F20" s="68">
        <v>918</v>
      </c>
      <c r="G20" s="69">
        <f t="shared" si="5"/>
        <v>906</v>
      </c>
      <c r="H20" s="70">
        <v>906</v>
      </c>
      <c r="I20" s="70"/>
      <c r="J20" s="70"/>
      <c r="K20" s="70"/>
      <c r="L20" s="71">
        <f t="shared" si="6"/>
        <v>306</v>
      </c>
      <c r="M20" s="72">
        <f t="shared" si="7"/>
        <v>0</v>
      </c>
      <c r="N20" s="73">
        <f t="shared" si="8"/>
        <v>0</v>
      </c>
      <c r="O20" s="74"/>
      <c r="P20" s="75">
        <v>306</v>
      </c>
      <c r="Q20" s="75"/>
      <c r="R20" s="75"/>
      <c r="S20" s="75"/>
      <c r="T20" s="75"/>
      <c r="U20" s="76"/>
      <c r="V20" s="77"/>
      <c r="W20" s="75"/>
      <c r="X20" s="75"/>
      <c r="Y20" s="75"/>
      <c r="Z20" s="75"/>
      <c r="AA20" s="75"/>
      <c r="AB20" s="75"/>
      <c r="AC20" s="75"/>
      <c r="AD20" s="75"/>
      <c r="AE20" s="75"/>
      <c r="AF20" s="78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8"/>
      <c r="AV20" s="75"/>
      <c r="AW20" s="75"/>
      <c r="AX20" s="75"/>
      <c r="AY20" s="75"/>
      <c r="AZ20" s="75"/>
      <c r="BA20" s="78"/>
      <c r="BB20" s="75"/>
    </row>
    <row r="21" spans="1:55" s="92" customFormat="1" ht="15.75">
      <c r="A21" s="79">
        <f t="shared" si="3"/>
        <v>15</v>
      </c>
      <c r="B21" s="88" t="s">
        <v>57</v>
      </c>
      <c r="C21" s="89" t="s">
        <v>58</v>
      </c>
      <c r="D21" s="90" t="s">
        <v>34</v>
      </c>
      <c r="E21" s="67">
        <f t="shared" si="4"/>
        <v>1968</v>
      </c>
      <c r="F21" s="68"/>
      <c r="G21" s="69">
        <f t="shared" si="5"/>
        <v>1212</v>
      </c>
      <c r="H21" s="70"/>
      <c r="I21" s="70"/>
      <c r="J21" s="70">
        <v>600</v>
      </c>
      <c r="K21" s="70">
        <v>612</v>
      </c>
      <c r="L21" s="71">
        <f t="shared" si="6"/>
        <v>756</v>
      </c>
      <c r="M21" s="72">
        <f t="shared" si="7"/>
        <v>0</v>
      </c>
      <c r="N21" s="73">
        <f t="shared" si="8"/>
        <v>0</v>
      </c>
      <c r="O21" s="74"/>
      <c r="P21" s="75"/>
      <c r="Q21" s="75"/>
      <c r="R21" s="75"/>
      <c r="S21" s="75"/>
      <c r="T21" s="75"/>
      <c r="U21" s="76"/>
      <c r="V21" s="77"/>
      <c r="W21" s="75"/>
      <c r="X21" s="75"/>
      <c r="Y21" s="75"/>
      <c r="Z21" s="75"/>
      <c r="AA21" s="75"/>
      <c r="AB21" s="75"/>
      <c r="AC21" s="75"/>
      <c r="AD21" s="75"/>
      <c r="AE21" s="75">
        <v>456</v>
      </c>
      <c r="AF21" s="78"/>
      <c r="AG21" s="75">
        <v>300</v>
      </c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8"/>
      <c r="AV21" s="75"/>
      <c r="AW21" s="75"/>
      <c r="AX21" s="75"/>
      <c r="AY21" s="75"/>
      <c r="AZ21" s="75"/>
      <c r="BA21" s="78"/>
      <c r="BB21" s="75"/>
      <c r="BC21" s="13"/>
    </row>
    <row r="22" spans="1:54" s="92" customFormat="1" ht="15.75" customHeight="1">
      <c r="A22" s="79">
        <f t="shared" si="3"/>
        <v>16</v>
      </c>
      <c r="B22" s="80" t="s">
        <v>70</v>
      </c>
      <c r="C22" s="81" t="s">
        <v>71</v>
      </c>
      <c r="D22" s="82" t="s">
        <v>72</v>
      </c>
      <c r="E22" s="67">
        <f t="shared" si="4"/>
        <v>1833</v>
      </c>
      <c r="F22" s="68">
        <v>912</v>
      </c>
      <c r="G22" s="69">
        <f t="shared" si="5"/>
        <v>921</v>
      </c>
      <c r="H22" s="70"/>
      <c r="I22" s="70"/>
      <c r="J22" s="70"/>
      <c r="K22" s="70">
        <v>921</v>
      </c>
      <c r="L22" s="71">
        <f t="shared" si="6"/>
        <v>0</v>
      </c>
      <c r="M22" s="72">
        <f t="shared" si="7"/>
        <v>0</v>
      </c>
      <c r="N22" s="73">
        <f t="shared" si="8"/>
        <v>0</v>
      </c>
      <c r="O22" s="74"/>
      <c r="P22" s="75"/>
      <c r="Q22" s="75"/>
      <c r="R22" s="75"/>
      <c r="S22" s="75"/>
      <c r="T22" s="75"/>
      <c r="U22" s="76"/>
      <c r="V22" s="77"/>
      <c r="W22" s="75"/>
      <c r="X22" s="75"/>
      <c r="Y22" s="75"/>
      <c r="Z22" s="75"/>
      <c r="AA22" s="75"/>
      <c r="AB22" s="75"/>
      <c r="AC22" s="75"/>
      <c r="AD22" s="75"/>
      <c r="AE22" s="75"/>
      <c r="AF22" s="78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8"/>
      <c r="AV22" s="75"/>
      <c r="AW22" s="75"/>
      <c r="AX22" s="75"/>
      <c r="AY22" s="75"/>
      <c r="AZ22" s="75"/>
      <c r="BA22" s="78"/>
      <c r="BB22" s="75"/>
    </row>
    <row r="23" spans="1:54" s="92" customFormat="1" ht="15.75">
      <c r="A23" s="79">
        <f t="shared" si="3"/>
        <v>17</v>
      </c>
      <c r="B23" s="80" t="s">
        <v>107</v>
      </c>
      <c r="C23" s="81" t="s">
        <v>108</v>
      </c>
      <c r="D23" s="82"/>
      <c r="E23" s="67">
        <f t="shared" si="4"/>
        <v>1817</v>
      </c>
      <c r="F23" s="68"/>
      <c r="G23" s="69">
        <f t="shared" si="5"/>
        <v>0</v>
      </c>
      <c r="H23" s="70"/>
      <c r="I23" s="70"/>
      <c r="J23" s="70"/>
      <c r="K23" s="70"/>
      <c r="L23" s="71">
        <f t="shared" si="6"/>
        <v>1817</v>
      </c>
      <c r="M23" s="72">
        <f t="shared" si="7"/>
        <v>0</v>
      </c>
      <c r="N23" s="73">
        <f t="shared" si="8"/>
        <v>0</v>
      </c>
      <c r="O23" s="74"/>
      <c r="P23" s="75"/>
      <c r="Q23" s="75"/>
      <c r="R23" s="75"/>
      <c r="S23" s="75"/>
      <c r="T23" s="75"/>
      <c r="U23" s="76"/>
      <c r="V23" s="77"/>
      <c r="W23" s="75"/>
      <c r="X23" s="75"/>
      <c r="Y23" s="75"/>
      <c r="Z23" s="75"/>
      <c r="AA23" s="75"/>
      <c r="AB23" s="75"/>
      <c r="AC23" s="75"/>
      <c r="AD23" s="75"/>
      <c r="AE23" s="75"/>
      <c r="AF23" s="78"/>
      <c r="AG23" s="75"/>
      <c r="AH23" s="75"/>
      <c r="AI23" s="75"/>
      <c r="AJ23" s="75"/>
      <c r="AK23" s="75">
        <v>1817</v>
      </c>
      <c r="AL23" s="75"/>
      <c r="AM23" s="75"/>
      <c r="AN23" s="75"/>
      <c r="AO23" s="75"/>
      <c r="AP23" s="75"/>
      <c r="AQ23" s="75"/>
      <c r="AR23" s="75"/>
      <c r="AS23" s="75"/>
      <c r="AT23" s="75"/>
      <c r="AU23" s="78"/>
      <c r="AV23" s="75"/>
      <c r="AW23" s="75"/>
      <c r="AX23" s="75"/>
      <c r="AY23" s="75"/>
      <c r="AZ23" s="75"/>
      <c r="BA23" s="78"/>
      <c r="BB23" s="75"/>
    </row>
    <row r="24" spans="1:54" s="92" customFormat="1" ht="15.75">
      <c r="A24" s="79">
        <f t="shared" si="3"/>
        <v>18</v>
      </c>
      <c r="B24" s="88" t="s">
        <v>93</v>
      </c>
      <c r="C24" s="89" t="s">
        <v>94</v>
      </c>
      <c r="D24" s="91" t="s">
        <v>151</v>
      </c>
      <c r="E24" s="67">
        <f t="shared" si="4"/>
        <v>1817</v>
      </c>
      <c r="F24" s="68"/>
      <c r="G24" s="69">
        <f t="shared" si="5"/>
        <v>1212</v>
      </c>
      <c r="H24" s="70"/>
      <c r="I24" s="70"/>
      <c r="J24" s="70">
        <v>1212</v>
      </c>
      <c r="K24" s="70"/>
      <c r="L24" s="71">
        <f t="shared" si="6"/>
        <v>605</v>
      </c>
      <c r="M24" s="72">
        <f t="shared" si="7"/>
        <v>0</v>
      </c>
      <c r="N24" s="73">
        <f t="shared" si="8"/>
        <v>0</v>
      </c>
      <c r="O24" s="74"/>
      <c r="P24" s="75"/>
      <c r="Q24" s="75"/>
      <c r="R24" s="75"/>
      <c r="S24" s="75"/>
      <c r="T24" s="75"/>
      <c r="U24" s="76"/>
      <c r="V24" s="77"/>
      <c r="W24" s="75"/>
      <c r="X24" s="75"/>
      <c r="Y24" s="75"/>
      <c r="Z24" s="75"/>
      <c r="AA24" s="75"/>
      <c r="AB24" s="75"/>
      <c r="AC24" s="75">
        <v>605</v>
      </c>
      <c r="AD24" s="75"/>
      <c r="AE24" s="75"/>
      <c r="AF24" s="78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8"/>
      <c r="AV24" s="75"/>
      <c r="AW24" s="75"/>
      <c r="AX24" s="75"/>
      <c r="AY24" s="75"/>
      <c r="AZ24" s="75"/>
      <c r="BA24" s="78"/>
      <c r="BB24" s="75"/>
    </row>
    <row r="25" spans="1:54" s="92" customFormat="1" ht="15.75">
      <c r="A25" s="79">
        <f t="shared" si="3"/>
        <v>19</v>
      </c>
      <c r="B25" s="88" t="s">
        <v>76</v>
      </c>
      <c r="C25" s="89" t="s">
        <v>77</v>
      </c>
      <c r="D25" s="91" t="s">
        <v>78</v>
      </c>
      <c r="E25" s="67">
        <f t="shared" si="4"/>
        <v>1816</v>
      </c>
      <c r="F25" s="68"/>
      <c r="G25" s="69">
        <f t="shared" si="5"/>
        <v>0</v>
      </c>
      <c r="H25" s="70"/>
      <c r="I25" s="70"/>
      <c r="J25" s="70"/>
      <c r="K25" s="70"/>
      <c r="L25" s="71">
        <f t="shared" si="6"/>
        <v>1816</v>
      </c>
      <c r="M25" s="72">
        <f t="shared" si="7"/>
        <v>0</v>
      </c>
      <c r="N25" s="73">
        <f t="shared" si="8"/>
        <v>0</v>
      </c>
      <c r="O25" s="74"/>
      <c r="P25" s="75"/>
      <c r="Q25" s="75"/>
      <c r="R25" s="75"/>
      <c r="S25" s="75"/>
      <c r="T25" s="75">
        <v>1816</v>
      </c>
      <c r="U25" s="76"/>
      <c r="V25" s="77"/>
      <c r="W25" s="75"/>
      <c r="X25" s="75"/>
      <c r="Y25" s="75"/>
      <c r="Z25" s="75"/>
      <c r="AA25" s="75"/>
      <c r="AB25" s="75"/>
      <c r="AC25" s="75"/>
      <c r="AD25" s="75"/>
      <c r="AE25" s="75"/>
      <c r="AF25" s="78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8"/>
      <c r="AV25" s="75"/>
      <c r="AW25" s="75"/>
      <c r="AX25" s="75"/>
      <c r="AY25" s="75"/>
      <c r="AZ25" s="75"/>
      <c r="BA25" s="78"/>
      <c r="BB25" s="75"/>
    </row>
    <row r="26" spans="1:54" s="92" customFormat="1" ht="15.75">
      <c r="A26" s="79">
        <f t="shared" si="3"/>
        <v>20</v>
      </c>
      <c r="B26" s="88" t="s">
        <v>138</v>
      </c>
      <c r="C26" s="89" t="s">
        <v>129</v>
      </c>
      <c r="D26" s="91" t="s">
        <v>135</v>
      </c>
      <c r="E26" s="67">
        <f t="shared" si="4"/>
        <v>1657</v>
      </c>
      <c r="F26" s="68">
        <v>600</v>
      </c>
      <c r="G26" s="69">
        <f t="shared" si="5"/>
        <v>603</v>
      </c>
      <c r="H26" s="70">
        <v>603</v>
      </c>
      <c r="I26" s="70"/>
      <c r="J26" s="70"/>
      <c r="K26" s="70"/>
      <c r="L26" s="71">
        <f t="shared" si="6"/>
        <v>454</v>
      </c>
      <c r="M26" s="72">
        <f t="shared" si="7"/>
        <v>0</v>
      </c>
      <c r="N26" s="73">
        <f t="shared" si="8"/>
        <v>0</v>
      </c>
      <c r="O26" s="74"/>
      <c r="P26" s="75"/>
      <c r="Q26" s="75"/>
      <c r="R26" s="75"/>
      <c r="S26" s="75"/>
      <c r="T26" s="75"/>
      <c r="U26" s="76"/>
      <c r="V26" s="77"/>
      <c r="W26" s="75"/>
      <c r="X26" s="75"/>
      <c r="Y26" s="75"/>
      <c r="Z26" s="75"/>
      <c r="AA26" s="75"/>
      <c r="AB26" s="75">
        <v>454</v>
      </c>
      <c r="AC26" s="75"/>
      <c r="AD26" s="75"/>
      <c r="AE26" s="75"/>
      <c r="AF26" s="78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8"/>
      <c r="AV26" s="75"/>
      <c r="AW26" s="75"/>
      <c r="AX26" s="75"/>
      <c r="AY26" s="75"/>
      <c r="AZ26" s="75"/>
      <c r="BA26" s="78"/>
      <c r="BB26" s="75"/>
    </row>
    <row r="27" spans="1:54" s="92" customFormat="1" ht="18">
      <c r="A27" s="79">
        <f t="shared" si="3"/>
        <v>21</v>
      </c>
      <c r="B27" s="88" t="s">
        <v>127</v>
      </c>
      <c r="C27" s="89" t="s">
        <v>62</v>
      </c>
      <c r="D27" s="91" t="s">
        <v>123</v>
      </c>
      <c r="E27" s="67">
        <f t="shared" si="4"/>
        <v>1521</v>
      </c>
      <c r="F27" s="68">
        <v>1521</v>
      </c>
      <c r="G27" s="69">
        <f t="shared" si="5"/>
        <v>0</v>
      </c>
      <c r="H27" s="120"/>
      <c r="I27" s="120"/>
      <c r="J27" s="83"/>
      <c r="K27" s="83"/>
      <c r="L27" s="71">
        <f t="shared" si="6"/>
        <v>0</v>
      </c>
      <c r="M27" s="72">
        <f t="shared" si="7"/>
        <v>0</v>
      </c>
      <c r="N27" s="73">
        <f t="shared" si="8"/>
        <v>0</v>
      </c>
      <c r="O27" s="84"/>
      <c r="P27" s="121"/>
      <c r="Q27" s="122"/>
      <c r="R27" s="122"/>
      <c r="S27" s="121"/>
      <c r="T27" s="123"/>
      <c r="U27" s="76"/>
      <c r="V27" s="6"/>
      <c r="W27" s="86"/>
      <c r="X27" s="86"/>
      <c r="Y27" s="86"/>
      <c r="Z27" s="86"/>
      <c r="AA27" s="86"/>
      <c r="AB27" s="86"/>
      <c r="AC27" s="86"/>
      <c r="AD27" s="86"/>
      <c r="AE27" s="86"/>
      <c r="AF27" s="87"/>
      <c r="AG27" s="86"/>
      <c r="AH27" s="86"/>
      <c r="AI27" s="86"/>
      <c r="AJ27" s="86"/>
      <c r="AK27" s="86"/>
      <c r="AL27" s="86"/>
      <c r="AM27" s="86"/>
      <c r="AN27" s="75"/>
      <c r="AO27" s="75"/>
      <c r="AP27" s="75"/>
      <c r="AQ27" s="75"/>
      <c r="AR27" s="75"/>
      <c r="AS27" s="75"/>
      <c r="AT27" s="75"/>
      <c r="AU27" s="78"/>
      <c r="AV27" s="86"/>
      <c r="AW27" s="75"/>
      <c r="AX27" s="75"/>
      <c r="AY27" s="75"/>
      <c r="AZ27" s="75"/>
      <c r="BA27" s="78"/>
      <c r="BB27" s="75"/>
    </row>
    <row r="28" spans="1:54" s="92" customFormat="1" ht="15.75">
      <c r="A28" s="79">
        <f t="shared" si="3"/>
        <v>22</v>
      </c>
      <c r="B28" s="88" t="s">
        <v>102</v>
      </c>
      <c r="C28" s="89" t="s">
        <v>65</v>
      </c>
      <c r="D28" s="98" t="s">
        <v>103</v>
      </c>
      <c r="E28" s="67">
        <f t="shared" si="4"/>
        <v>1508</v>
      </c>
      <c r="F28" s="68"/>
      <c r="G28" s="69">
        <f t="shared" si="5"/>
        <v>0</v>
      </c>
      <c r="H28" s="70"/>
      <c r="I28" s="70"/>
      <c r="J28" s="70"/>
      <c r="K28" s="70"/>
      <c r="L28" s="71">
        <f t="shared" si="6"/>
        <v>1358</v>
      </c>
      <c r="M28" s="72">
        <f t="shared" si="7"/>
        <v>150</v>
      </c>
      <c r="N28" s="73">
        <f t="shared" si="8"/>
        <v>0</v>
      </c>
      <c r="O28" s="74"/>
      <c r="P28" s="75"/>
      <c r="Q28" s="75">
        <v>151</v>
      </c>
      <c r="R28" s="75"/>
      <c r="S28" s="75">
        <v>1207</v>
      </c>
      <c r="T28" s="75"/>
      <c r="U28" s="76"/>
      <c r="V28" s="77"/>
      <c r="W28" s="75"/>
      <c r="X28" s="75"/>
      <c r="Y28" s="75"/>
      <c r="Z28" s="75"/>
      <c r="AA28" s="75"/>
      <c r="AB28" s="75"/>
      <c r="AC28" s="75"/>
      <c r="AD28" s="75"/>
      <c r="AE28" s="75"/>
      <c r="AF28" s="78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8"/>
      <c r="AV28" s="75"/>
      <c r="AW28" s="75"/>
      <c r="AX28" s="75"/>
      <c r="AY28" s="75"/>
      <c r="AZ28" s="75">
        <v>150</v>
      </c>
      <c r="BA28" s="78"/>
      <c r="BB28" s="75"/>
    </row>
    <row r="29" spans="1:54" s="92" customFormat="1" ht="15.75">
      <c r="A29" s="79">
        <f t="shared" si="3"/>
        <v>23</v>
      </c>
      <c r="B29" s="112" t="s">
        <v>92</v>
      </c>
      <c r="C29" s="113" t="s">
        <v>46</v>
      </c>
      <c r="D29" s="114"/>
      <c r="E29" s="67">
        <f t="shared" si="4"/>
        <v>1230</v>
      </c>
      <c r="F29" s="68"/>
      <c r="G29" s="69">
        <f t="shared" si="5"/>
        <v>1230</v>
      </c>
      <c r="H29" s="93"/>
      <c r="I29" s="93"/>
      <c r="J29" s="93">
        <v>1230</v>
      </c>
      <c r="K29" s="93"/>
      <c r="L29" s="71">
        <f t="shared" si="6"/>
        <v>0</v>
      </c>
      <c r="M29" s="72">
        <f t="shared" si="7"/>
        <v>0</v>
      </c>
      <c r="N29" s="73">
        <f t="shared" si="8"/>
        <v>0</v>
      </c>
      <c r="O29" s="94"/>
      <c r="P29" s="95"/>
      <c r="Q29" s="95"/>
      <c r="R29" s="95"/>
      <c r="S29" s="95"/>
      <c r="T29" s="95"/>
      <c r="U29" s="76"/>
      <c r="V29" s="96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75"/>
      <c r="AO29" s="75"/>
      <c r="AP29" s="75"/>
      <c r="AQ29" s="75"/>
      <c r="AR29" s="75"/>
      <c r="AS29" s="75"/>
      <c r="AT29" s="75"/>
      <c r="AU29" s="78"/>
      <c r="AV29" s="95"/>
      <c r="AW29" s="95"/>
      <c r="AX29" s="95"/>
      <c r="AY29" s="95"/>
      <c r="AZ29" s="95"/>
      <c r="BA29" s="95"/>
      <c r="BB29" s="95"/>
    </row>
    <row r="30" spans="1:54" s="92" customFormat="1" ht="15.75">
      <c r="A30" s="79">
        <f t="shared" si="3"/>
        <v>24</v>
      </c>
      <c r="B30" s="124" t="s">
        <v>148</v>
      </c>
      <c r="C30" s="125" t="s">
        <v>149</v>
      </c>
      <c r="D30" s="143" t="s">
        <v>135</v>
      </c>
      <c r="E30" s="67">
        <f t="shared" si="4"/>
        <v>1210</v>
      </c>
      <c r="F30" s="68"/>
      <c r="G30" s="69">
        <f t="shared" si="5"/>
        <v>0</v>
      </c>
      <c r="H30" s="70"/>
      <c r="I30" s="70"/>
      <c r="J30" s="70"/>
      <c r="K30" s="70"/>
      <c r="L30" s="71">
        <f t="shared" si="6"/>
        <v>1210</v>
      </c>
      <c r="M30" s="72">
        <f t="shared" si="7"/>
        <v>0</v>
      </c>
      <c r="N30" s="73">
        <f t="shared" si="8"/>
        <v>0</v>
      </c>
      <c r="O30" s="74"/>
      <c r="P30" s="75"/>
      <c r="Q30" s="75"/>
      <c r="R30" s="75"/>
      <c r="S30" s="75"/>
      <c r="T30" s="75"/>
      <c r="U30" s="76"/>
      <c r="V30" s="77"/>
      <c r="W30" s="75"/>
      <c r="X30" s="75"/>
      <c r="Y30" s="75"/>
      <c r="Z30" s="75"/>
      <c r="AA30" s="75"/>
      <c r="AB30" s="75"/>
      <c r="AC30" s="75">
        <v>1210</v>
      </c>
      <c r="AD30" s="75"/>
      <c r="AE30" s="75"/>
      <c r="AF30" s="78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8"/>
      <c r="AV30" s="75"/>
      <c r="AW30" s="75"/>
      <c r="AX30" s="75"/>
      <c r="AY30" s="75"/>
      <c r="AZ30" s="75"/>
      <c r="BA30" s="78"/>
      <c r="BB30" s="75"/>
    </row>
    <row r="31" spans="1:54" s="92" customFormat="1" ht="15.75">
      <c r="A31" s="79">
        <f t="shared" si="3"/>
        <v>25</v>
      </c>
      <c r="B31" s="107" t="s">
        <v>128</v>
      </c>
      <c r="C31" s="89" t="s">
        <v>129</v>
      </c>
      <c r="D31" s="98"/>
      <c r="E31" s="67">
        <f t="shared" si="4"/>
        <v>1209</v>
      </c>
      <c r="F31" s="68">
        <v>1209</v>
      </c>
      <c r="G31" s="69">
        <f t="shared" si="5"/>
        <v>0</v>
      </c>
      <c r="H31" s="70"/>
      <c r="I31" s="70"/>
      <c r="J31" s="70"/>
      <c r="K31" s="70"/>
      <c r="L31" s="71">
        <f t="shared" si="6"/>
        <v>0</v>
      </c>
      <c r="M31" s="72">
        <f t="shared" si="7"/>
        <v>0</v>
      </c>
      <c r="N31" s="73">
        <f t="shared" si="8"/>
        <v>0</v>
      </c>
      <c r="O31" s="74"/>
      <c r="P31" s="75"/>
      <c r="Q31" s="75"/>
      <c r="R31" s="75"/>
      <c r="S31" s="75"/>
      <c r="T31" s="75"/>
      <c r="U31" s="76"/>
      <c r="V31" s="77"/>
      <c r="W31" s="75"/>
      <c r="X31" s="75"/>
      <c r="Y31" s="75"/>
      <c r="Z31" s="75"/>
      <c r="AA31" s="75"/>
      <c r="AB31" s="75"/>
      <c r="AC31" s="75"/>
      <c r="AD31" s="75"/>
      <c r="AE31" s="75"/>
      <c r="AF31" s="78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8"/>
      <c r="AV31" s="75"/>
      <c r="AW31" s="75"/>
      <c r="AX31" s="75"/>
      <c r="AY31" s="75"/>
      <c r="AZ31" s="75"/>
      <c r="BA31" s="78"/>
      <c r="BB31" s="75"/>
    </row>
    <row r="32" spans="1:54" s="92" customFormat="1" ht="15.75">
      <c r="A32" s="79">
        <f t="shared" si="3"/>
        <v>26</v>
      </c>
      <c r="B32" s="88" t="s">
        <v>51</v>
      </c>
      <c r="C32" s="89" t="s">
        <v>52</v>
      </c>
      <c r="D32" s="91" t="s">
        <v>34</v>
      </c>
      <c r="E32" s="67">
        <f t="shared" si="4"/>
        <v>1208</v>
      </c>
      <c r="F32" s="68"/>
      <c r="G32" s="69">
        <f t="shared" si="5"/>
        <v>0</v>
      </c>
      <c r="H32" s="83"/>
      <c r="I32" s="83"/>
      <c r="J32" s="83"/>
      <c r="K32" s="83"/>
      <c r="L32" s="71">
        <f t="shared" si="6"/>
        <v>1208</v>
      </c>
      <c r="M32" s="72">
        <f t="shared" si="7"/>
        <v>0</v>
      </c>
      <c r="N32" s="73">
        <f t="shared" si="8"/>
        <v>0</v>
      </c>
      <c r="O32" s="84"/>
      <c r="P32" s="85"/>
      <c r="Q32" s="85"/>
      <c r="R32" s="85"/>
      <c r="S32" s="86"/>
      <c r="T32" s="86"/>
      <c r="U32" s="76"/>
      <c r="V32" s="6"/>
      <c r="W32" s="86"/>
      <c r="X32" s="86"/>
      <c r="Y32" s="86"/>
      <c r="Z32" s="86"/>
      <c r="AA32" s="86"/>
      <c r="AB32" s="86"/>
      <c r="AC32" s="86">
        <v>450</v>
      </c>
      <c r="AD32" s="86"/>
      <c r="AE32" s="86"/>
      <c r="AF32" s="87"/>
      <c r="AG32" s="86">
        <v>758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7"/>
      <c r="AV32" s="86"/>
      <c r="AW32" s="86"/>
      <c r="AX32" s="86"/>
      <c r="AY32" s="86"/>
      <c r="AZ32" s="86"/>
      <c r="BA32" s="87"/>
      <c r="BB32" s="86"/>
    </row>
    <row r="33" spans="1:54" s="92" customFormat="1" ht="15.75">
      <c r="A33" s="79">
        <f t="shared" si="3"/>
        <v>27</v>
      </c>
      <c r="B33" s="80" t="s">
        <v>39</v>
      </c>
      <c r="C33" s="81" t="s">
        <v>41</v>
      </c>
      <c r="D33" s="82" t="s">
        <v>33</v>
      </c>
      <c r="E33" s="67">
        <f t="shared" si="4"/>
        <v>1204</v>
      </c>
      <c r="F33" s="68"/>
      <c r="G33" s="69">
        <f t="shared" si="5"/>
        <v>0</v>
      </c>
      <c r="H33" s="83"/>
      <c r="I33" s="83"/>
      <c r="J33" s="83"/>
      <c r="K33" s="83"/>
      <c r="L33" s="71">
        <f t="shared" si="6"/>
        <v>1204</v>
      </c>
      <c r="M33" s="72">
        <f t="shared" si="7"/>
        <v>0</v>
      </c>
      <c r="N33" s="73">
        <f t="shared" si="8"/>
        <v>0</v>
      </c>
      <c r="O33" s="84"/>
      <c r="P33" s="85"/>
      <c r="Q33" s="85"/>
      <c r="R33" s="85"/>
      <c r="S33" s="86"/>
      <c r="T33" s="86"/>
      <c r="U33" s="76">
        <v>1204</v>
      </c>
      <c r="V33" s="6"/>
      <c r="W33" s="86"/>
      <c r="X33" s="86"/>
      <c r="Y33" s="86"/>
      <c r="Z33" s="86"/>
      <c r="AA33" s="86"/>
      <c r="AB33" s="86"/>
      <c r="AC33" s="86"/>
      <c r="AD33" s="86"/>
      <c r="AE33" s="86"/>
      <c r="AF33" s="87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7"/>
      <c r="AV33" s="86"/>
      <c r="AW33" s="86"/>
      <c r="AX33" s="86"/>
      <c r="AY33" s="86"/>
      <c r="AZ33" s="86"/>
      <c r="BA33" s="87"/>
      <c r="BB33" s="86"/>
    </row>
    <row r="34" spans="1:54" s="92" customFormat="1" ht="15.75">
      <c r="A34" s="79">
        <f t="shared" si="3"/>
        <v>28</v>
      </c>
      <c r="B34" s="107" t="s">
        <v>64</v>
      </c>
      <c r="C34" s="108" t="s">
        <v>65</v>
      </c>
      <c r="D34" s="91" t="s">
        <v>35</v>
      </c>
      <c r="E34" s="67">
        <f t="shared" si="4"/>
        <v>1202</v>
      </c>
      <c r="F34" s="68"/>
      <c r="G34" s="69">
        <f t="shared" si="5"/>
        <v>0</v>
      </c>
      <c r="H34" s="93"/>
      <c r="I34" s="93"/>
      <c r="J34" s="93"/>
      <c r="K34" s="93"/>
      <c r="L34" s="71">
        <f t="shared" si="6"/>
        <v>1202</v>
      </c>
      <c r="M34" s="72">
        <f t="shared" si="7"/>
        <v>0</v>
      </c>
      <c r="N34" s="73">
        <f t="shared" si="8"/>
        <v>0</v>
      </c>
      <c r="O34" s="94"/>
      <c r="P34" s="95"/>
      <c r="Q34" s="95"/>
      <c r="R34" s="95"/>
      <c r="S34" s="95"/>
      <c r="T34" s="95"/>
      <c r="U34" s="76"/>
      <c r="V34" s="96"/>
      <c r="W34" s="95"/>
      <c r="X34" s="95"/>
      <c r="Y34" s="95"/>
      <c r="Z34" s="95"/>
      <c r="AA34" s="95"/>
      <c r="AB34" s="95"/>
      <c r="AC34" s="95"/>
      <c r="AD34" s="95"/>
      <c r="AE34" s="95"/>
      <c r="AF34" s="97"/>
      <c r="AG34" s="95"/>
      <c r="AH34" s="95"/>
      <c r="AI34" s="95"/>
      <c r="AJ34" s="95"/>
      <c r="AK34" s="95"/>
      <c r="AL34" s="95"/>
      <c r="AM34" s="95">
        <v>1202</v>
      </c>
      <c r="AN34" s="95"/>
      <c r="AO34" s="95"/>
      <c r="AP34" s="95"/>
      <c r="AQ34" s="95"/>
      <c r="AR34" s="95"/>
      <c r="AS34" s="95"/>
      <c r="AT34" s="95"/>
      <c r="AU34" s="97"/>
      <c r="AV34" s="95"/>
      <c r="AW34" s="95"/>
      <c r="AX34" s="95"/>
      <c r="AY34" s="95"/>
      <c r="AZ34" s="95"/>
      <c r="BA34" s="97"/>
      <c r="BB34" s="95"/>
    </row>
    <row r="35" spans="1:54" s="92" customFormat="1" ht="15.75">
      <c r="A35" s="79">
        <f t="shared" si="3"/>
        <v>29</v>
      </c>
      <c r="B35" s="88" t="s">
        <v>117</v>
      </c>
      <c r="C35" s="89" t="s">
        <v>41</v>
      </c>
      <c r="D35" s="82"/>
      <c r="E35" s="67">
        <f t="shared" si="4"/>
        <v>1202</v>
      </c>
      <c r="F35" s="68"/>
      <c r="G35" s="69">
        <f t="shared" si="5"/>
        <v>0</v>
      </c>
      <c r="H35" s="70"/>
      <c r="I35" s="70"/>
      <c r="J35" s="70"/>
      <c r="K35" s="70"/>
      <c r="L35" s="71">
        <f t="shared" si="6"/>
        <v>1202</v>
      </c>
      <c r="M35" s="72">
        <f t="shared" si="7"/>
        <v>0</v>
      </c>
      <c r="N35" s="73">
        <f t="shared" si="8"/>
        <v>0</v>
      </c>
      <c r="O35" s="74"/>
      <c r="P35" s="75"/>
      <c r="Q35" s="75"/>
      <c r="R35" s="75"/>
      <c r="S35" s="75"/>
      <c r="T35" s="75"/>
      <c r="U35" s="76"/>
      <c r="V35" s="77"/>
      <c r="W35" s="75"/>
      <c r="X35" s="75"/>
      <c r="Y35" s="75"/>
      <c r="Z35" s="75"/>
      <c r="AA35" s="75"/>
      <c r="AB35" s="75"/>
      <c r="AC35" s="75"/>
      <c r="AD35" s="75"/>
      <c r="AE35" s="75"/>
      <c r="AF35" s="78"/>
      <c r="AG35" s="75"/>
      <c r="AH35" s="75"/>
      <c r="AI35" s="75"/>
      <c r="AJ35" s="75">
        <v>1202</v>
      </c>
      <c r="AK35" s="75"/>
      <c r="AL35" s="75"/>
      <c r="AM35" s="75"/>
      <c r="AN35" s="116"/>
      <c r="AO35" s="116"/>
      <c r="AP35" s="116"/>
      <c r="AQ35" s="116"/>
      <c r="AR35" s="116"/>
      <c r="AS35" s="116"/>
      <c r="AT35" s="117"/>
      <c r="AU35" s="117"/>
      <c r="AV35" s="75"/>
      <c r="AW35" s="75"/>
      <c r="AX35" s="75"/>
      <c r="AY35" s="75"/>
      <c r="AZ35" s="75"/>
      <c r="BA35" s="78"/>
      <c r="BB35" s="75"/>
    </row>
    <row r="36" spans="1:54" s="92" customFormat="1" ht="15.75">
      <c r="A36" s="79">
        <f t="shared" si="3"/>
        <v>30</v>
      </c>
      <c r="B36" s="88" t="s">
        <v>53</v>
      </c>
      <c r="C36" s="89" t="s">
        <v>54</v>
      </c>
      <c r="D36" s="90" t="s">
        <v>34</v>
      </c>
      <c r="E36" s="67">
        <f t="shared" si="4"/>
        <v>1060</v>
      </c>
      <c r="F36" s="68"/>
      <c r="G36" s="69">
        <f t="shared" si="5"/>
        <v>0</v>
      </c>
      <c r="H36" s="93"/>
      <c r="I36" s="93"/>
      <c r="J36" s="93"/>
      <c r="K36" s="93"/>
      <c r="L36" s="71">
        <f t="shared" si="6"/>
        <v>1060</v>
      </c>
      <c r="M36" s="72">
        <f t="shared" si="7"/>
        <v>0</v>
      </c>
      <c r="N36" s="73">
        <f t="shared" si="8"/>
        <v>0</v>
      </c>
      <c r="O36" s="94"/>
      <c r="P36" s="95"/>
      <c r="Q36" s="95"/>
      <c r="R36" s="95"/>
      <c r="S36" s="95"/>
      <c r="T36" s="95"/>
      <c r="U36" s="76"/>
      <c r="V36" s="96"/>
      <c r="W36" s="95"/>
      <c r="X36" s="95"/>
      <c r="Y36" s="95"/>
      <c r="Z36" s="95"/>
      <c r="AA36" s="95"/>
      <c r="AB36" s="95"/>
      <c r="AC36" s="95">
        <v>606</v>
      </c>
      <c r="AD36" s="95"/>
      <c r="AE36" s="95"/>
      <c r="AF36" s="97"/>
      <c r="AG36" s="95">
        <v>454</v>
      </c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7"/>
      <c r="AV36" s="95"/>
      <c r="AW36" s="95"/>
      <c r="AX36" s="95"/>
      <c r="AY36" s="95"/>
      <c r="AZ36" s="95"/>
      <c r="BA36" s="97"/>
      <c r="BB36" s="95"/>
    </row>
    <row r="37" spans="1:54" s="92" customFormat="1" ht="15.75">
      <c r="A37" s="79">
        <f t="shared" si="3"/>
        <v>31</v>
      </c>
      <c r="B37" s="88" t="s">
        <v>95</v>
      </c>
      <c r="C37" s="89" t="s">
        <v>77</v>
      </c>
      <c r="D37" s="91"/>
      <c r="E37" s="67">
        <f t="shared" si="4"/>
        <v>921</v>
      </c>
      <c r="F37" s="68"/>
      <c r="G37" s="69">
        <f t="shared" si="5"/>
        <v>921</v>
      </c>
      <c r="H37" s="70"/>
      <c r="I37" s="70"/>
      <c r="J37" s="70">
        <v>921</v>
      </c>
      <c r="K37" s="70"/>
      <c r="L37" s="71">
        <f t="shared" si="6"/>
        <v>0</v>
      </c>
      <c r="M37" s="72">
        <f t="shared" si="7"/>
        <v>0</v>
      </c>
      <c r="N37" s="73">
        <f t="shared" si="8"/>
        <v>0</v>
      </c>
      <c r="O37" s="74"/>
      <c r="P37" s="75"/>
      <c r="Q37" s="75"/>
      <c r="R37" s="75"/>
      <c r="S37" s="75"/>
      <c r="T37" s="75"/>
      <c r="U37" s="76"/>
      <c r="V37" s="77"/>
      <c r="W37" s="75"/>
      <c r="X37" s="75"/>
      <c r="Y37" s="75"/>
      <c r="Z37" s="75"/>
      <c r="AA37" s="75"/>
      <c r="AB37" s="75"/>
      <c r="AC37" s="75"/>
      <c r="AD37" s="75"/>
      <c r="AE37" s="75"/>
      <c r="AF37" s="78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8"/>
      <c r="AV37" s="75"/>
      <c r="AW37" s="75"/>
      <c r="AX37" s="75"/>
      <c r="AY37" s="75"/>
      <c r="AZ37" s="75"/>
      <c r="BA37" s="78"/>
      <c r="BB37" s="75"/>
    </row>
    <row r="38" spans="1:54" s="92" customFormat="1" ht="15.75">
      <c r="A38" s="79">
        <f t="shared" si="3"/>
        <v>32</v>
      </c>
      <c r="B38" s="80" t="s">
        <v>131</v>
      </c>
      <c r="C38" s="81" t="s">
        <v>132</v>
      </c>
      <c r="D38" s="119"/>
      <c r="E38" s="67">
        <f t="shared" si="4"/>
        <v>912</v>
      </c>
      <c r="F38" s="68">
        <v>912</v>
      </c>
      <c r="G38" s="69">
        <f t="shared" si="5"/>
        <v>0</v>
      </c>
      <c r="H38" s="70"/>
      <c r="I38" s="70"/>
      <c r="J38" s="70"/>
      <c r="K38" s="70"/>
      <c r="L38" s="71">
        <f t="shared" si="6"/>
        <v>0</v>
      </c>
      <c r="M38" s="72">
        <f t="shared" si="7"/>
        <v>0</v>
      </c>
      <c r="N38" s="73">
        <f t="shared" si="8"/>
        <v>0</v>
      </c>
      <c r="O38" s="74"/>
      <c r="P38" s="75"/>
      <c r="Q38" s="75"/>
      <c r="R38" s="75"/>
      <c r="S38" s="75"/>
      <c r="T38" s="75"/>
      <c r="U38" s="76"/>
      <c r="V38" s="77"/>
      <c r="W38" s="75"/>
      <c r="X38" s="75"/>
      <c r="Y38" s="75"/>
      <c r="Z38" s="75"/>
      <c r="AA38" s="75"/>
      <c r="AB38" s="75"/>
      <c r="AC38" s="75"/>
      <c r="AD38" s="75"/>
      <c r="AE38" s="75"/>
      <c r="AF38" s="78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8"/>
      <c r="AV38" s="75"/>
      <c r="AW38" s="75"/>
      <c r="AX38" s="75"/>
      <c r="AY38" s="75"/>
      <c r="AZ38" s="75"/>
      <c r="BA38" s="78"/>
      <c r="BB38" s="75"/>
    </row>
    <row r="39" spans="1:54" s="92" customFormat="1" ht="15.75">
      <c r="A39" s="79">
        <f t="shared" si="3"/>
        <v>33</v>
      </c>
      <c r="B39" s="88" t="s">
        <v>105</v>
      </c>
      <c r="C39" s="89" t="s">
        <v>106</v>
      </c>
      <c r="D39" s="82"/>
      <c r="E39" s="67">
        <f aca="true" t="shared" si="9" ref="E39:E60">F39+G39+L39+M39+N39</f>
        <v>906</v>
      </c>
      <c r="F39" s="68"/>
      <c r="G39" s="69">
        <f aca="true" t="shared" si="10" ref="G39:G60">IF(COUNT(H39:K39)&lt;1,0,LARGE(H39:K39,1))+IF(COUNT(H39:K39)&lt;2,0,LARGE(H39:K39,2))+IF(COUNT(H39:K39)&lt;3,0,LARGE(H39:K39,3))</f>
        <v>0</v>
      </c>
      <c r="H39" s="70"/>
      <c r="I39" s="70"/>
      <c r="J39" s="70"/>
      <c r="K39" s="70"/>
      <c r="L39" s="71">
        <f aca="true" t="shared" si="11" ref="L39:L60">IF(COUNT(P39:AM39)&lt;1,0,LARGE(P39:AM39,1))+IF(COUNT(P39:AM39)&lt;2,0,LARGE(P39:AM39,2))+IF(COUNT(P39:AM39)&lt;3,0,LARGE(P39:AM39,3))+IF(COUNT(P39:AM39)&lt;4,0,LARGE(P39:AM39,4))</f>
        <v>300</v>
      </c>
      <c r="M39" s="72">
        <f aca="true" t="shared" si="12" ref="M39:M60">IF(COUNT(AZ39:BB39)&lt;1,0,LARGE(AZ39:BB39,1))+IF(COUNT(AZ39:BB39)&lt;2,0,LARGE(AZ39:BB39,2))</f>
        <v>606</v>
      </c>
      <c r="N39" s="73">
        <f aca="true" t="shared" si="13" ref="N39:N60">SUM(AN39:AV39)</f>
        <v>0</v>
      </c>
      <c r="O39" s="74"/>
      <c r="P39" s="75"/>
      <c r="Q39" s="75"/>
      <c r="R39" s="75"/>
      <c r="S39" s="75"/>
      <c r="T39" s="75"/>
      <c r="U39" s="76"/>
      <c r="V39" s="77"/>
      <c r="W39" s="75"/>
      <c r="X39" s="75"/>
      <c r="Y39" s="75"/>
      <c r="Z39" s="75"/>
      <c r="AA39" s="75"/>
      <c r="AB39" s="75"/>
      <c r="AC39" s="75"/>
      <c r="AD39" s="75"/>
      <c r="AE39" s="75">
        <v>300</v>
      </c>
      <c r="AF39" s="78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8"/>
      <c r="AV39" s="75"/>
      <c r="AW39" s="75"/>
      <c r="AX39" s="75"/>
      <c r="AY39" s="75"/>
      <c r="AZ39" s="75"/>
      <c r="BA39" s="78">
        <v>606</v>
      </c>
      <c r="BB39" s="75"/>
    </row>
    <row r="40" spans="1:54" s="92" customFormat="1" ht="15.75">
      <c r="A40" s="79">
        <f t="shared" si="3"/>
        <v>34</v>
      </c>
      <c r="B40" s="88" t="s">
        <v>150</v>
      </c>
      <c r="C40" s="89" t="s">
        <v>43</v>
      </c>
      <c r="D40" s="98" t="s">
        <v>34</v>
      </c>
      <c r="E40" s="67">
        <f t="shared" si="9"/>
        <v>906</v>
      </c>
      <c r="F40" s="68"/>
      <c r="G40" s="69">
        <f t="shared" si="10"/>
        <v>0</v>
      </c>
      <c r="H40" s="70"/>
      <c r="I40" s="70"/>
      <c r="J40" s="70"/>
      <c r="K40" s="70"/>
      <c r="L40" s="71">
        <f t="shared" si="11"/>
        <v>906</v>
      </c>
      <c r="M40" s="72">
        <f t="shared" si="12"/>
        <v>0</v>
      </c>
      <c r="N40" s="73">
        <f t="shared" si="13"/>
        <v>0</v>
      </c>
      <c r="O40" s="74"/>
      <c r="P40" s="75"/>
      <c r="Q40" s="75"/>
      <c r="R40" s="75"/>
      <c r="S40" s="75"/>
      <c r="T40" s="75"/>
      <c r="U40" s="76"/>
      <c r="V40" s="77"/>
      <c r="W40" s="75"/>
      <c r="X40" s="75"/>
      <c r="Y40" s="75"/>
      <c r="Z40" s="75"/>
      <c r="AA40" s="75"/>
      <c r="AB40" s="75"/>
      <c r="AC40" s="75">
        <v>906</v>
      </c>
      <c r="AD40" s="75"/>
      <c r="AE40" s="75"/>
      <c r="AF40" s="78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8"/>
      <c r="AV40" s="75"/>
      <c r="AW40" s="75"/>
      <c r="AX40" s="75"/>
      <c r="AY40" s="75"/>
      <c r="AZ40" s="75"/>
      <c r="BA40" s="78"/>
      <c r="BB40" s="75"/>
    </row>
    <row r="41" spans="1:54" s="92" customFormat="1" ht="15.75">
      <c r="A41" s="79">
        <f t="shared" si="3"/>
        <v>35</v>
      </c>
      <c r="B41" s="80" t="s">
        <v>144</v>
      </c>
      <c r="C41" s="81" t="s">
        <v>145</v>
      </c>
      <c r="D41" s="91" t="s">
        <v>103</v>
      </c>
      <c r="E41" s="67">
        <f t="shared" si="9"/>
        <v>765</v>
      </c>
      <c r="F41" s="68"/>
      <c r="G41" s="69">
        <f t="shared" si="10"/>
        <v>615</v>
      </c>
      <c r="H41" s="70">
        <v>615</v>
      </c>
      <c r="I41" s="70"/>
      <c r="J41" s="70"/>
      <c r="K41" s="70"/>
      <c r="L41" s="71">
        <f t="shared" si="11"/>
        <v>150</v>
      </c>
      <c r="M41" s="72">
        <f t="shared" si="12"/>
        <v>0</v>
      </c>
      <c r="N41" s="73">
        <f t="shared" si="13"/>
        <v>0</v>
      </c>
      <c r="O41" s="74"/>
      <c r="P41" s="75"/>
      <c r="Q41" s="75">
        <v>150</v>
      </c>
      <c r="R41" s="75"/>
      <c r="S41" s="75"/>
      <c r="T41" s="75"/>
      <c r="U41" s="76"/>
      <c r="V41" s="77"/>
      <c r="W41" s="75"/>
      <c r="X41" s="75"/>
      <c r="Y41" s="75"/>
      <c r="Z41" s="75"/>
      <c r="AA41" s="75"/>
      <c r="AB41" s="75"/>
      <c r="AC41" s="75"/>
      <c r="AD41" s="75"/>
      <c r="AE41" s="75"/>
      <c r="AF41" s="78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8"/>
      <c r="AV41" s="75"/>
      <c r="AW41" s="75"/>
      <c r="AX41" s="75"/>
      <c r="AY41" s="75"/>
      <c r="AZ41" s="75"/>
      <c r="BA41" s="78"/>
      <c r="BB41" s="75"/>
    </row>
    <row r="42" spans="1:54" s="92" customFormat="1" ht="15.75">
      <c r="A42" s="79">
        <f t="shared" si="3"/>
        <v>36</v>
      </c>
      <c r="B42" s="88" t="s">
        <v>86</v>
      </c>
      <c r="C42" s="89" t="s">
        <v>87</v>
      </c>
      <c r="D42" s="91" t="s">
        <v>88</v>
      </c>
      <c r="E42" s="67">
        <f t="shared" si="9"/>
        <v>756</v>
      </c>
      <c r="F42" s="68"/>
      <c r="G42" s="69">
        <f t="shared" si="10"/>
        <v>0</v>
      </c>
      <c r="H42" s="70"/>
      <c r="I42" s="70"/>
      <c r="J42" s="70"/>
      <c r="K42" s="70"/>
      <c r="L42" s="71">
        <f t="shared" si="11"/>
        <v>756</v>
      </c>
      <c r="M42" s="72">
        <f t="shared" si="12"/>
        <v>0</v>
      </c>
      <c r="N42" s="73">
        <f t="shared" si="13"/>
        <v>0</v>
      </c>
      <c r="O42" s="74"/>
      <c r="P42" s="75"/>
      <c r="Q42" s="75"/>
      <c r="R42" s="75"/>
      <c r="S42" s="75"/>
      <c r="T42" s="75"/>
      <c r="U42" s="76"/>
      <c r="V42" s="77"/>
      <c r="W42" s="75"/>
      <c r="X42" s="75"/>
      <c r="Y42" s="75"/>
      <c r="Z42" s="75"/>
      <c r="AA42" s="75"/>
      <c r="AB42" s="75"/>
      <c r="AC42" s="75"/>
      <c r="AD42" s="75"/>
      <c r="AE42" s="75"/>
      <c r="AF42" s="78">
        <v>756</v>
      </c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8"/>
      <c r="AV42" s="75"/>
      <c r="AW42" s="75"/>
      <c r="AX42" s="75"/>
      <c r="AY42" s="75"/>
      <c r="AZ42" s="75"/>
      <c r="BA42" s="78"/>
      <c r="BB42" s="75"/>
    </row>
    <row r="43" spans="1:54" s="92" customFormat="1" ht="15.75">
      <c r="A43" s="79">
        <f t="shared" si="3"/>
        <v>37</v>
      </c>
      <c r="B43" s="80" t="s">
        <v>104</v>
      </c>
      <c r="C43" s="81" t="s">
        <v>62</v>
      </c>
      <c r="D43" s="90" t="s">
        <v>103</v>
      </c>
      <c r="E43" s="67">
        <f t="shared" si="9"/>
        <v>755</v>
      </c>
      <c r="F43" s="68"/>
      <c r="G43" s="69">
        <f t="shared" si="10"/>
        <v>0</v>
      </c>
      <c r="H43" s="70"/>
      <c r="I43" s="70"/>
      <c r="J43" s="70"/>
      <c r="K43" s="70"/>
      <c r="L43" s="71">
        <f t="shared" si="11"/>
        <v>755</v>
      </c>
      <c r="M43" s="72">
        <f t="shared" si="12"/>
        <v>0</v>
      </c>
      <c r="N43" s="73">
        <f t="shared" si="13"/>
        <v>0</v>
      </c>
      <c r="O43" s="74"/>
      <c r="P43" s="75"/>
      <c r="Q43" s="75"/>
      <c r="R43" s="75"/>
      <c r="S43" s="75">
        <v>755</v>
      </c>
      <c r="T43" s="75"/>
      <c r="U43" s="76"/>
      <c r="V43" s="77"/>
      <c r="W43" s="75"/>
      <c r="X43" s="75"/>
      <c r="Y43" s="75"/>
      <c r="Z43" s="75"/>
      <c r="AA43" s="75"/>
      <c r="AB43" s="75"/>
      <c r="AC43" s="75"/>
      <c r="AD43" s="75"/>
      <c r="AE43" s="75"/>
      <c r="AF43" s="78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8"/>
      <c r="AV43" s="75"/>
      <c r="AW43" s="75"/>
      <c r="AX43" s="75"/>
      <c r="AY43" s="75"/>
      <c r="AZ43" s="75"/>
      <c r="BA43" s="78"/>
      <c r="BB43" s="75"/>
    </row>
    <row r="44" spans="1:54" s="92" customFormat="1" ht="15.75">
      <c r="A44" s="79">
        <f t="shared" si="3"/>
        <v>38</v>
      </c>
      <c r="B44" s="88" t="s">
        <v>37</v>
      </c>
      <c r="C44" s="89" t="s">
        <v>66</v>
      </c>
      <c r="D44" s="91" t="s">
        <v>35</v>
      </c>
      <c r="E44" s="67">
        <f t="shared" si="9"/>
        <v>752</v>
      </c>
      <c r="F44" s="68"/>
      <c r="G44" s="69">
        <f t="shared" si="10"/>
        <v>0</v>
      </c>
      <c r="H44" s="70"/>
      <c r="I44" s="70"/>
      <c r="J44" s="70"/>
      <c r="K44" s="70"/>
      <c r="L44" s="71">
        <f t="shared" si="11"/>
        <v>752</v>
      </c>
      <c r="M44" s="72">
        <f t="shared" si="12"/>
        <v>0</v>
      </c>
      <c r="N44" s="73">
        <f t="shared" si="13"/>
        <v>0</v>
      </c>
      <c r="O44" s="74"/>
      <c r="P44" s="75"/>
      <c r="Q44" s="75"/>
      <c r="R44" s="75"/>
      <c r="S44" s="75"/>
      <c r="T44" s="75"/>
      <c r="U44" s="76"/>
      <c r="V44" s="77"/>
      <c r="W44" s="75"/>
      <c r="X44" s="75"/>
      <c r="Y44" s="75"/>
      <c r="Z44" s="75"/>
      <c r="AA44" s="75"/>
      <c r="AB44" s="75"/>
      <c r="AC44" s="75"/>
      <c r="AD44" s="75"/>
      <c r="AE44" s="75"/>
      <c r="AF44" s="78"/>
      <c r="AG44" s="75"/>
      <c r="AH44" s="75"/>
      <c r="AI44" s="75"/>
      <c r="AJ44" s="75"/>
      <c r="AK44" s="75"/>
      <c r="AL44" s="75"/>
      <c r="AM44" s="75">
        <v>752</v>
      </c>
      <c r="AN44" s="75"/>
      <c r="AO44" s="75"/>
      <c r="AP44" s="75"/>
      <c r="AQ44" s="75"/>
      <c r="AR44" s="75"/>
      <c r="AS44" s="75"/>
      <c r="AT44" s="75"/>
      <c r="AU44" s="78"/>
      <c r="AV44" s="75"/>
      <c r="AW44" s="75"/>
      <c r="AX44" s="75"/>
      <c r="AY44" s="75"/>
      <c r="AZ44" s="75"/>
      <c r="BA44" s="78"/>
      <c r="BB44" s="75"/>
    </row>
    <row r="45" spans="1:54" s="92" customFormat="1" ht="15.75">
      <c r="A45" s="79">
        <f t="shared" si="3"/>
        <v>39</v>
      </c>
      <c r="B45" s="107" t="s">
        <v>118</v>
      </c>
      <c r="C45" s="89" t="s">
        <v>119</v>
      </c>
      <c r="D45" s="91"/>
      <c r="E45" s="67">
        <f t="shared" si="9"/>
        <v>750</v>
      </c>
      <c r="F45" s="68"/>
      <c r="G45" s="69">
        <f t="shared" si="10"/>
        <v>0</v>
      </c>
      <c r="H45" s="70"/>
      <c r="I45" s="70"/>
      <c r="J45" s="70"/>
      <c r="K45" s="70"/>
      <c r="L45" s="71">
        <f t="shared" si="11"/>
        <v>750</v>
      </c>
      <c r="M45" s="72">
        <f t="shared" si="12"/>
        <v>0</v>
      </c>
      <c r="N45" s="73">
        <f t="shared" si="13"/>
        <v>0</v>
      </c>
      <c r="O45" s="74"/>
      <c r="P45" s="75"/>
      <c r="Q45" s="75"/>
      <c r="R45" s="75"/>
      <c r="S45" s="75"/>
      <c r="T45" s="75"/>
      <c r="U45" s="76"/>
      <c r="V45" s="77"/>
      <c r="W45" s="75"/>
      <c r="X45" s="75"/>
      <c r="Y45" s="75"/>
      <c r="Z45" s="75"/>
      <c r="AA45" s="75"/>
      <c r="AB45" s="75"/>
      <c r="AC45" s="75"/>
      <c r="AD45" s="75"/>
      <c r="AE45" s="75"/>
      <c r="AF45" s="78"/>
      <c r="AG45" s="75"/>
      <c r="AH45" s="75"/>
      <c r="AI45" s="75"/>
      <c r="AJ45" s="75">
        <v>750</v>
      </c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8"/>
      <c r="AV45" s="75"/>
      <c r="AW45" s="75"/>
      <c r="AX45" s="75"/>
      <c r="AY45" s="75"/>
      <c r="AZ45" s="75"/>
      <c r="BA45" s="78"/>
      <c r="BB45" s="75"/>
    </row>
    <row r="46" spans="1:54" s="92" customFormat="1" ht="15.75">
      <c r="A46" s="79">
        <f t="shared" si="3"/>
        <v>40</v>
      </c>
      <c r="B46" s="88" t="s">
        <v>55</v>
      </c>
      <c r="C46" s="89" t="s">
        <v>56</v>
      </c>
      <c r="D46" s="82" t="s">
        <v>34</v>
      </c>
      <c r="E46" s="67">
        <f t="shared" si="9"/>
        <v>609</v>
      </c>
      <c r="F46" s="68"/>
      <c r="G46" s="69">
        <f t="shared" si="10"/>
        <v>0</v>
      </c>
      <c r="H46" s="70"/>
      <c r="I46" s="70"/>
      <c r="J46" s="70"/>
      <c r="K46" s="70"/>
      <c r="L46" s="71">
        <f t="shared" si="11"/>
        <v>609</v>
      </c>
      <c r="M46" s="72">
        <f t="shared" si="12"/>
        <v>0</v>
      </c>
      <c r="N46" s="73">
        <f t="shared" si="13"/>
        <v>0</v>
      </c>
      <c r="O46" s="74"/>
      <c r="P46" s="75"/>
      <c r="Q46" s="75"/>
      <c r="R46" s="75"/>
      <c r="S46" s="75"/>
      <c r="T46" s="75"/>
      <c r="U46" s="76"/>
      <c r="V46" s="77"/>
      <c r="W46" s="75"/>
      <c r="X46" s="75"/>
      <c r="Y46" s="75"/>
      <c r="Z46" s="75"/>
      <c r="AA46" s="75"/>
      <c r="AB46" s="75"/>
      <c r="AC46" s="75">
        <v>302</v>
      </c>
      <c r="AD46" s="75"/>
      <c r="AE46" s="75"/>
      <c r="AF46" s="75"/>
      <c r="AG46" s="75">
        <v>307</v>
      </c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</row>
    <row r="47" spans="1:54" s="92" customFormat="1" ht="15.75">
      <c r="A47" s="79">
        <f t="shared" si="3"/>
        <v>41</v>
      </c>
      <c r="B47" s="88" t="s">
        <v>96</v>
      </c>
      <c r="C47" s="89" t="s">
        <v>97</v>
      </c>
      <c r="D47" s="98"/>
      <c r="E47" s="67">
        <f t="shared" si="9"/>
        <v>603</v>
      </c>
      <c r="F47" s="68"/>
      <c r="G47" s="69">
        <f t="shared" si="10"/>
        <v>603</v>
      </c>
      <c r="H47" s="70"/>
      <c r="I47" s="70"/>
      <c r="J47" s="70">
        <v>603</v>
      </c>
      <c r="K47" s="70"/>
      <c r="L47" s="71">
        <f t="shared" si="11"/>
        <v>0</v>
      </c>
      <c r="M47" s="72">
        <f t="shared" si="12"/>
        <v>0</v>
      </c>
      <c r="N47" s="73">
        <f t="shared" si="13"/>
        <v>0</v>
      </c>
      <c r="O47" s="74"/>
      <c r="P47" s="75"/>
      <c r="Q47" s="75"/>
      <c r="R47" s="75"/>
      <c r="S47" s="75"/>
      <c r="T47" s="75"/>
      <c r="U47" s="76"/>
      <c r="V47" s="77"/>
      <c r="W47" s="75"/>
      <c r="X47" s="75"/>
      <c r="Y47" s="75"/>
      <c r="Z47" s="75"/>
      <c r="AA47" s="75"/>
      <c r="AB47" s="75"/>
      <c r="AC47" s="75"/>
      <c r="AD47" s="75"/>
      <c r="AE47" s="75"/>
      <c r="AF47" s="78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8"/>
      <c r="AV47" s="75"/>
      <c r="AW47" s="75"/>
      <c r="AX47" s="75"/>
      <c r="AY47" s="75"/>
      <c r="AZ47" s="75"/>
      <c r="BA47" s="78"/>
      <c r="BB47" s="75"/>
    </row>
    <row r="48" spans="1:54" s="92" customFormat="1" ht="15.75">
      <c r="A48" s="79">
        <f t="shared" si="3"/>
        <v>42</v>
      </c>
      <c r="B48" s="80" t="s">
        <v>136</v>
      </c>
      <c r="C48" s="81" t="s">
        <v>137</v>
      </c>
      <c r="D48" s="82"/>
      <c r="E48" s="67">
        <f t="shared" si="9"/>
        <v>600</v>
      </c>
      <c r="F48" s="68">
        <v>600</v>
      </c>
      <c r="G48" s="69">
        <f t="shared" si="10"/>
        <v>0</v>
      </c>
      <c r="H48" s="70"/>
      <c r="I48" s="70"/>
      <c r="J48" s="70"/>
      <c r="K48" s="70"/>
      <c r="L48" s="71">
        <f t="shared" si="11"/>
        <v>0</v>
      </c>
      <c r="M48" s="72">
        <f t="shared" si="12"/>
        <v>0</v>
      </c>
      <c r="N48" s="73">
        <f t="shared" si="13"/>
        <v>0</v>
      </c>
      <c r="O48" s="74"/>
      <c r="P48" s="75"/>
      <c r="Q48" s="75"/>
      <c r="R48" s="75"/>
      <c r="S48" s="75"/>
      <c r="T48" s="75"/>
      <c r="U48" s="76"/>
      <c r="V48" s="77"/>
      <c r="W48" s="75"/>
      <c r="X48" s="75"/>
      <c r="Y48" s="75"/>
      <c r="Z48" s="75"/>
      <c r="AA48" s="75"/>
      <c r="AB48" s="75"/>
      <c r="AC48" s="75"/>
      <c r="AD48" s="75"/>
      <c r="AE48" s="75"/>
      <c r="AF48" s="78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8"/>
      <c r="AV48" s="75"/>
      <c r="AW48" s="75"/>
      <c r="AX48" s="75"/>
      <c r="AY48" s="75"/>
      <c r="AZ48" s="75"/>
      <c r="BA48" s="78"/>
      <c r="BB48" s="75"/>
    </row>
    <row r="49" spans="1:54" s="92" customFormat="1" ht="15.75">
      <c r="A49" s="79">
        <f t="shared" si="3"/>
        <v>43</v>
      </c>
      <c r="B49" s="88" t="s">
        <v>139</v>
      </c>
      <c r="C49" s="89" t="s">
        <v>140</v>
      </c>
      <c r="D49" s="91"/>
      <c r="E49" s="67">
        <f t="shared" si="9"/>
        <v>600</v>
      </c>
      <c r="F49" s="68">
        <v>600</v>
      </c>
      <c r="G49" s="69">
        <f t="shared" si="10"/>
        <v>0</v>
      </c>
      <c r="H49" s="93"/>
      <c r="I49" s="93"/>
      <c r="J49" s="93"/>
      <c r="K49" s="93"/>
      <c r="L49" s="71">
        <f t="shared" si="11"/>
        <v>0</v>
      </c>
      <c r="M49" s="72">
        <f t="shared" si="12"/>
        <v>0</v>
      </c>
      <c r="N49" s="73">
        <f t="shared" si="13"/>
        <v>0</v>
      </c>
      <c r="O49" s="94"/>
      <c r="P49" s="95"/>
      <c r="Q49" s="95"/>
      <c r="R49" s="95"/>
      <c r="S49" s="95"/>
      <c r="T49" s="95"/>
      <c r="U49" s="76"/>
      <c r="V49" s="96"/>
      <c r="W49" s="95"/>
      <c r="X49" s="95"/>
      <c r="Y49" s="95"/>
      <c r="Z49" s="95"/>
      <c r="AA49" s="95"/>
      <c r="AB49" s="95"/>
      <c r="AC49" s="95"/>
      <c r="AD49" s="95"/>
      <c r="AE49" s="95"/>
      <c r="AF49" s="97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7"/>
      <c r="AV49" s="95"/>
      <c r="AW49" s="95"/>
      <c r="AX49" s="95"/>
      <c r="AY49" s="95"/>
      <c r="AZ49" s="95"/>
      <c r="BA49" s="97"/>
      <c r="BB49" s="95"/>
    </row>
    <row r="50" spans="1:54" s="92" customFormat="1" ht="15.75">
      <c r="A50" s="79">
        <f t="shared" si="3"/>
        <v>44</v>
      </c>
      <c r="B50" s="88" t="s">
        <v>110</v>
      </c>
      <c r="C50" s="89" t="s">
        <v>111</v>
      </c>
      <c r="D50" s="98"/>
      <c r="E50" s="67">
        <f t="shared" si="9"/>
        <v>454</v>
      </c>
      <c r="F50" s="68"/>
      <c r="G50" s="69">
        <f t="shared" si="10"/>
        <v>0</v>
      </c>
      <c r="H50" s="70"/>
      <c r="I50" s="70"/>
      <c r="J50" s="70"/>
      <c r="K50" s="70"/>
      <c r="L50" s="71">
        <f t="shared" si="11"/>
        <v>454</v>
      </c>
      <c r="M50" s="72">
        <f t="shared" si="12"/>
        <v>0</v>
      </c>
      <c r="N50" s="73">
        <f t="shared" si="13"/>
        <v>0</v>
      </c>
      <c r="O50" s="74"/>
      <c r="P50" s="75"/>
      <c r="Q50" s="75"/>
      <c r="R50" s="75"/>
      <c r="S50" s="75"/>
      <c r="T50" s="75"/>
      <c r="U50" s="76"/>
      <c r="V50" s="77"/>
      <c r="W50" s="75"/>
      <c r="X50" s="75"/>
      <c r="Y50" s="75"/>
      <c r="Z50" s="75"/>
      <c r="AA50" s="75"/>
      <c r="AB50" s="75"/>
      <c r="AC50" s="75"/>
      <c r="AD50" s="75"/>
      <c r="AE50" s="75"/>
      <c r="AF50" s="78"/>
      <c r="AG50" s="75"/>
      <c r="AH50" s="75"/>
      <c r="AI50" s="75"/>
      <c r="AJ50" s="75"/>
      <c r="AK50" s="75">
        <v>454</v>
      </c>
      <c r="AL50" s="75"/>
      <c r="AM50" s="75"/>
      <c r="AN50" s="75"/>
      <c r="AO50" s="75"/>
      <c r="AP50" s="75"/>
      <c r="AQ50" s="75"/>
      <c r="AR50" s="75"/>
      <c r="AS50" s="75"/>
      <c r="AT50" s="75"/>
      <c r="AU50" s="78"/>
      <c r="AV50" s="75"/>
      <c r="AW50" s="75"/>
      <c r="AX50" s="75"/>
      <c r="AY50" s="75"/>
      <c r="AZ50" s="75"/>
      <c r="BA50" s="78"/>
      <c r="BB50" s="75"/>
    </row>
    <row r="51" spans="1:54" s="92" customFormat="1" ht="15.75">
      <c r="A51" s="79">
        <f t="shared" si="3"/>
        <v>45</v>
      </c>
      <c r="B51" s="88" t="s">
        <v>143</v>
      </c>
      <c r="C51" s="89" t="s">
        <v>106</v>
      </c>
      <c r="D51" s="91" t="s">
        <v>103</v>
      </c>
      <c r="E51" s="67">
        <f t="shared" si="9"/>
        <v>454</v>
      </c>
      <c r="F51" s="68"/>
      <c r="G51" s="69">
        <f t="shared" si="10"/>
        <v>0</v>
      </c>
      <c r="H51" s="70"/>
      <c r="I51" s="70"/>
      <c r="J51" s="70"/>
      <c r="K51" s="70"/>
      <c r="L51" s="71">
        <f t="shared" si="11"/>
        <v>454</v>
      </c>
      <c r="M51" s="72">
        <f t="shared" si="12"/>
        <v>0</v>
      </c>
      <c r="N51" s="73">
        <f t="shared" si="13"/>
        <v>0</v>
      </c>
      <c r="O51" s="74"/>
      <c r="P51" s="75"/>
      <c r="Q51" s="75">
        <v>454</v>
      </c>
      <c r="R51" s="75"/>
      <c r="S51" s="75"/>
      <c r="T51" s="75"/>
      <c r="U51" s="76"/>
      <c r="V51" s="77"/>
      <c r="W51" s="75"/>
      <c r="X51" s="75"/>
      <c r="Y51" s="75"/>
      <c r="Z51" s="75"/>
      <c r="AA51" s="75"/>
      <c r="AB51" s="75"/>
      <c r="AC51" s="75"/>
      <c r="AD51" s="75"/>
      <c r="AE51" s="75"/>
      <c r="AF51" s="78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8"/>
      <c r="AV51" s="75"/>
      <c r="AW51" s="75"/>
      <c r="AX51" s="75"/>
      <c r="AY51" s="75"/>
      <c r="AZ51" s="75"/>
      <c r="BA51" s="78"/>
      <c r="BB51" s="75"/>
    </row>
    <row r="52" spans="1:54" s="92" customFormat="1" ht="15.75">
      <c r="A52" s="79">
        <f t="shared" si="3"/>
        <v>46</v>
      </c>
      <c r="B52" s="88" t="s">
        <v>152</v>
      </c>
      <c r="C52" s="89" t="s">
        <v>41</v>
      </c>
      <c r="D52" s="98" t="s">
        <v>34</v>
      </c>
      <c r="E52" s="67">
        <f t="shared" si="9"/>
        <v>450</v>
      </c>
      <c r="F52" s="68"/>
      <c r="G52" s="69">
        <f t="shared" si="10"/>
        <v>0</v>
      </c>
      <c r="H52" s="70"/>
      <c r="I52" s="70"/>
      <c r="J52" s="70"/>
      <c r="K52" s="70"/>
      <c r="L52" s="71">
        <f t="shared" si="11"/>
        <v>450</v>
      </c>
      <c r="M52" s="72">
        <f t="shared" si="12"/>
        <v>0</v>
      </c>
      <c r="N52" s="73">
        <f t="shared" si="13"/>
        <v>0</v>
      </c>
      <c r="O52" s="74"/>
      <c r="P52" s="75"/>
      <c r="Q52" s="75"/>
      <c r="R52" s="75"/>
      <c r="S52" s="75"/>
      <c r="T52" s="75"/>
      <c r="U52" s="76"/>
      <c r="V52" s="77"/>
      <c r="W52" s="75"/>
      <c r="X52" s="75"/>
      <c r="Y52" s="75"/>
      <c r="Z52" s="75"/>
      <c r="AA52" s="75"/>
      <c r="AB52" s="75"/>
      <c r="AC52" s="75">
        <v>450</v>
      </c>
      <c r="AD52" s="75"/>
      <c r="AE52" s="75"/>
      <c r="AF52" s="78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8"/>
      <c r="AV52" s="75"/>
      <c r="AW52" s="75"/>
      <c r="AX52" s="75"/>
      <c r="AY52" s="75"/>
      <c r="AZ52" s="75"/>
      <c r="BA52" s="78"/>
      <c r="BB52" s="75"/>
    </row>
    <row r="53" spans="1:54" s="92" customFormat="1" ht="15.75">
      <c r="A53" s="79">
        <f t="shared" si="3"/>
        <v>47</v>
      </c>
      <c r="B53" s="107" t="s">
        <v>122</v>
      </c>
      <c r="C53" s="89" t="s">
        <v>111</v>
      </c>
      <c r="D53" s="91" t="s">
        <v>123</v>
      </c>
      <c r="E53" s="67">
        <f t="shared" si="9"/>
        <v>375</v>
      </c>
      <c r="F53" s="68"/>
      <c r="G53" s="69">
        <f t="shared" si="10"/>
        <v>0</v>
      </c>
      <c r="H53" s="70"/>
      <c r="I53" s="70"/>
      <c r="J53" s="70"/>
      <c r="K53" s="70"/>
      <c r="L53" s="71">
        <f t="shared" si="11"/>
        <v>0</v>
      </c>
      <c r="M53" s="72">
        <f t="shared" si="12"/>
        <v>375</v>
      </c>
      <c r="N53" s="73">
        <f t="shared" si="13"/>
        <v>0</v>
      </c>
      <c r="O53" s="74"/>
      <c r="P53" s="75"/>
      <c r="Q53" s="75"/>
      <c r="R53" s="75"/>
      <c r="S53" s="75"/>
      <c r="T53" s="75"/>
      <c r="U53" s="76"/>
      <c r="V53" s="77"/>
      <c r="W53" s="75"/>
      <c r="X53" s="75"/>
      <c r="Y53" s="75"/>
      <c r="Z53" s="75"/>
      <c r="AA53" s="75"/>
      <c r="AB53" s="75"/>
      <c r="AC53" s="75"/>
      <c r="AD53" s="75"/>
      <c r="AE53" s="75"/>
      <c r="AF53" s="78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8"/>
      <c r="AV53" s="75"/>
      <c r="AW53" s="75"/>
      <c r="AX53" s="75"/>
      <c r="AY53" s="75"/>
      <c r="AZ53" s="75"/>
      <c r="BA53" s="78">
        <v>375</v>
      </c>
      <c r="BB53" s="75"/>
    </row>
    <row r="54" spans="1:54" s="92" customFormat="1" ht="15.75">
      <c r="A54" s="79">
        <f t="shared" si="3"/>
        <v>48</v>
      </c>
      <c r="B54" s="80" t="s">
        <v>112</v>
      </c>
      <c r="C54" s="81" t="s">
        <v>113</v>
      </c>
      <c r="D54" s="82"/>
      <c r="E54" s="67">
        <f t="shared" si="9"/>
        <v>302</v>
      </c>
      <c r="F54" s="68"/>
      <c r="G54" s="69">
        <f t="shared" si="10"/>
        <v>0</v>
      </c>
      <c r="H54" s="70"/>
      <c r="I54" s="70"/>
      <c r="J54" s="70"/>
      <c r="K54" s="70"/>
      <c r="L54" s="71">
        <f t="shared" si="11"/>
        <v>302</v>
      </c>
      <c r="M54" s="72">
        <f t="shared" si="12"/>
        <v>0</v>
      </c>
      <c r="N54" s="73">
        <f t="shared" si="13"/>
        <v>0</v>
      </c>
      <c r="O54" s="74"/>
      <c r="P54" s="75"/>
      <c r="Q54" s="75"/>
      <c r="R54" s="75"/>
      <c r="S54" s="75"/>
      <c r="T54" s="75"/>
      <c r="U54" s="76"/>
      <c r="V54" s="77"/>
      <c r="W54" s="75"/>
      <c r="X54" s="75"/>
      <c r="Y54" s="75"/>
      <c r="Z54" s="75"/>
      <c r="AA54" s="75"/>
      <c r="AB54" s="75"/>
      <c r="AC54" s="75"/>
      <c r="AD54" s="75"/>
      <c r="AE54" s="75"/>
      <c r="AF54" s="78"/>
      <c r="AG54" s="75"/>
      <c r="AH54" s="75"/>
      <c r="AI54" s="75"/>
      <c r="AJ54" s="75"/>
      <c r="AK54" s="75">
        <v>302</v>
      </c>
      <c r="AL54" s="75"/>
      <c r="AM54" s="75"/>
      <c r="AN54" s="75"/>
      <c r="AO54" s="75"/>
      <c r="AP54" s="75"/>
      <c r="AQ54" s="75"/>
      <c r="AR54" s="75"/>
      <c r="AS54" s="75"/>
      <c r="AT54" s="75"/>
      <c r="AU54" s="78"/>
      <c r="AV54" s="75"/>
      <c r="AW54" s="75"/>
      <c r="AX54" s="75"/>
      <c r="AY54" s="75"/>
      <c r="AZ54" s="75"/>
      <c r="BA54" s="78"/>
      <c r="BB54" s="75"/>
    </row>
    <row r="55" spans="1:54" s="92" customFormat="1" ht="15.75">
      <c r="A55" s="79">
        <f t="shared" si="3"/>
        <v>49</v>
      </c>
      <c r="B55" s="112" t="s">
        <v>114</v>
      </c>
      <c r="C55" s="113" t="s">
        <v>94</v>
      </c>
      <c r="D55" s="115"/>
      <c r="E55" s="67">
        <f t="shared" si="9"/>
        <v>302</v>
      </c>
      <c r="F55" s="68"/>
      <c r="G55" s="69">
        <f t="shared" si="10"/>
        <v>0</v>
      </c>
      <c r="H55" s="70"/>
      <c r="I55" s="70"/>
      <c r="J55" s="70"/>
      <c r="K55" s="70"/>
      <c r="L55" s="71">
        <f t="shared" si="11"/>
        <v>302</v>
      </c>
      <c r="M55" s="72">
        <f t="shared" si="12"/>
        <v>0</v>
      </c>
      <c r="N55" s="73">
        <f t="shared" si="13"/>
        <v>0</v>
      </c>
      <c r="O55" s="74"/>
      <c r="P55" s="75"/>
      <c r="Q55" s="75"/>
      <c r="R55" s="75"/>
      <c r="S55" s="75"/>
      <c r="T55" s="75"/>
      <c r="U55" s="76"/>
      <c r="V55" s="77"/>
      <c r="W55" s="75"/>
      <c r="X55" s="75"/>
      <c r="Y55" s="75"/>
      <c r="Z55" s="75"/>
      <c r="AA55" s="75"/>
      <c r="AB55" s="75"/>
      <c r="AC55" s="75"/>
      <c r="AD55" s="75"/>
      <c r="AE55" s="75"/>
      <c r="AF55" s="78"/>
      <c r="AG55" s="75"/>
      <c r="AH55" s="75"/>
      <c r="AI55" s="75"/>
      <c r="AJ55" s="75"/>
      <c r="AK55" s="75">
        <v>302</v>
      </c>
      <c r="AL55" s="75"/>
      <c r="AM55" s="75"/>
      <c r="AN55" s="75"/>
      <c r="AO55" s="75"/>
      <c r="AP55" s="75"/>
      <c r="AQ55" s="75"/>
      <c r="AR55" s="75"/>
      <c r="AS55" s="75"/>
      <c r="AT55" s="75"/>
      <c r="AU55" s="78"/>
      <c r="AV55" s="75"/>
      <c r="AW55" s="75"/>
      <c r="AX55" s="75"/>
      <c r="AY55" s="75"/>
      <c r="AZ55" s="75"/>
      <c r="BA55" s="78"/>
      <c r="BB55" s="75"/>
    </row>
    <row r="56" spans="1:54" s="92" customFormat="1" ht="15.75">
      <c r="A56" s="79">
        <f t="shared" si="3"/>
        <v>50</v>
      </c>
      <c r="B56" s="88" t="s">
        <v>154</v>
      </c>
      <c r="C56" s="89" t="s">
        <v>155</v>
      </c>
      <c r="D56" s="98" t="s">
        <v>135</v>
      </c>
      <c r="E56" s="67">
        <f t="shared" si="9"/>
        <v>301</v>
      </c>
      <c r="F56" s="68"/>
      <c r="G56" s="69">
        <f t="shared" si="10"/>
        <v>0</v>
      </c>
      <c r="H56" s="93"/>
      <c r="I56" s="93"/>
      <c r="J56" s="93"/>
      <c r="K56" s="93"/>
      <c r="L56" s="71">
        <f t="shared" si="11"/>
        <v>301</v>
      </c>
      <c r="M56" s="72">
        <f t="shared" si="12"/>
        <v>0</v>
      </c>
      <c r="N56" s="73">
        <f t="shared" si="13"/>
        <v>0</v>
      </c>
      <c r="O56" s="94"/>
      <c r="P56" s="95"/>
      <c r="Q56" s="95"/>
      <c r="R56" s="95"/>
      <c r="S56" s="95"/>
      <c r="T56" s="95"/>
      <c r="U56" s="76"/>
      <c r="V56" s="96"/>
      <c r="W56" s="95"/>
      <c r="X56" s="95"/>
      <c r="Y56" s="95"/>
      <c r="Z56" s="95"/>
      <c r="AA56" s="95"/>
      <c r="AB56" s="95">
        <v>301</v>
      </c>
      <c r="AC56" s="95"/>
      <c r="AD56" s="95"/>
      <c r="AE56" s="95"/>
      <c r="AF56" s="97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7"/>
      <c r="AV56" s="95"/>
      <c r="AW56" s="95"/>
      <c r="AX56" s="95"/>
      <c r="AY56" s="95"/>
      <c r="AZ56" s="95"/>
      <c r="BA56" s="97"/>
      <c r="BB56" s="95"/>
    </row>
    <row r="57" spans="1:54" s="92" customFormat="1" ht="15.75">
      <c r="A57" s="79">
        <f t="shared" si="3"/>
        <v>51</v>
      </c>
      <c r="B57" s="109" t="s">
        <v>73</v>
      </c>
      <c r="C57" s="110" t="s">
        <v>74</v>
      </c>
      <c r="D57" s="111" t="s">
        <v>72</v>
      </c>
      <c r="E57" s="67">
        <f t="shared" si="9"/>
        <v>300</v>
      </c>
      <c r="F57" s="68"/>
      <c r="G57" s="69">
        <f t="shared" si="10"/>
        <v>300</v>
      </c>
      <c r="H57" s="93"/>
      <c r="I57" s="93"/>
      <c r="J57" s="93"/>
      <c r="K57" s="93">
        <v>300</v>
      </c>
      <c r="L57" s="71">
        <f t="shared" si="11"/>
        <v>0</v>
      </c>
      <c r="M57" s="72">
        <f t="shared" si="12"/>
        <v>0</v>
      </c>
      <c r="N57" s="73">
        <f t="shared" si="13"/>
        <v>0</v>
      </c>
      <c r="O57" s="94"/>
      <c r="P57" s="95"/>
      <c r="Q57" s="95"/>
      <c r="R57" s="95"/>
      <c r="S57" s="95"/>
      <c r="T57" s="95"/>
      <c r="U57" s="76"/>
      <c r="V57" s="96"/>
      <c r="W57" s="95"/>
      <c r="X57" s="95"/>
      <c r="Y57" s="95"/>
      <c r="Z57" s="95"/>
      <c r="AA57" s="95"/>
      <c r="AB57" s="95"/>
      <c r="AC57" s="95"/>
      <c r="AD57" s="95"/>
      <c r="AE57" s="95"/>
      <c r="AF57" s="97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7"/>
      <c r="AV57" s="95"/>
      <c r="AW57" s="75"/>
      <c r="AX57" s="75"/>
      <c r="AY57" s="75"/>
      <c r="AZ57" s="75"/>
      <c r="BA57" s="78"/>
      <c r="BB57" s="75"/>
    </row>
    <row r="58" spans="1:54" s="92" customFormat="1" ht="15.75">
      <c r="A58" s="79">
        <f t="shared" si="3"/>
        <v>52</v>
      </c>
      <c r="B58" s="80" t="s">
        <v>112</v>
      </c>
      <c r="C58" s="89" t="s">
        <v>115</v>
      </c>
      <c r="D58" s="91"/>
      <c r="E58" s="67">
        <f t="shared" si="9"/>
        <v>151</v>
      </c>
      <c r="F58" s="68"/>
      <c r="G58" s="69">
        <f t="shared" si="10"/>
        <v>0</v>
      </c>
      <c r="H58" s="70"/>
      <c r="I58" s="70"/>
      <c r="J58" s="70"/>
      <c r="K58" s="70"/>
      <c r="L58" s="71">
        <f t="shared" si="11"/>
        <v>151</v>
      </c>
      <c r="M58" s="72">
        <f t="shared" si="12"/>
        <v>0</v>
      </c>
      <c r="N58" s="73">
        <f t="shared" si="13"/>
        <v>0</v>
      </c>
      <c r="O58" s="74"/>
      <c r="P58" s="75"/>
      <c r="Q58" s="75"/>
      <c r="R58" s="75"/>
      <c r="S58" s="75"/>
      <c r="T58" s="75"/>
      <c r="U58" s="76"/>
      <c r="V58" s="77"/>
      <c r="W58" s="75"/>
      <c r="X58" s="75"/>
      <c r="Y58" s="75"/>
      <c r="Z58" s="75"/>
      <c r="AA58" s="75"/>
      <c r="AB58" s="75"/>
      <c r="AC58" s="75"/>
      <c r="AD58" s="75"/>
      <c r="AE58" s="75"/>
      <c r="AF58" s="78"/>
      <c r="AG58" s="75"/>
      <c r="AH58" s="75"/>
      <c r="AI58" s="75"/>
      <c r="AJ58" s="75"/>
      <c r="AK58" s="75">
        <v>151</v>
      </c>
      <c r="AL58" s="75"/>
      <c r="AM58" s="75"/>
      <c r="AN58" s="75"/>
      <c r="AO58" s="75"/>
      <c r="AP58" s="75"/>
      <c r="AQ58" s="75"/>
      <c r="AR58" s="75"/>
      <c r="AS58" s="75"/>
      <c r="AT58" s="75"/>
      <c r="AU58" s="78"/>
      <c r="AV58" s="75"/>
      <c r="AW58" s="75"/>
      <c r="AX58" s="75"/>
      <c r="AY58" s="75"/>
      <c r="AZ58" s="75"/>
      <c r="BA58" s="78"/>
      <c r="BB58" s="75"/>
    </row>
    <row r="59" spans="1:54" s="92" customFormat="1" ht="15.75">
      <c r="A59" s="79">
        <f t="shared" si="3"/>
        <v>53</v>
      </c>
      <c r="B59" s="80" t="s">
        <v>59</v>
      </c>
      <c r="C59" s="81" t="s">
        <v>41</v>
      </c>
      <c r="D59" s="82" t="s">
        <v>34</v>
      </c>
      <c r="E59" s="67">
        <f t="shared" si="9"/>
        <v>150</v>
      </c>
      <c r="F59" s="68"/>
      <c r="G59" s="69">
        <f t="shared" si="10"/>
        <v>0</v>
      </c>
      <c r="H59" s="70"/>
      <c r="I59" s="70"/>
      <c r="J59" s="70"/>
      <c r="K59" s="70"/>
      <c r="L59" s="71">
        <f t="shared" si="11"/>
        <v>150</v>
      </c>
      <c r="M59" s="72">
        <f t="shared" si="12"/>
        <v>0</v>
      </c>
      <c r="N59" s="73">
        <f t="shared" si="13"/>
        <v>0</v>
      </c>
      <c r="O59" s="74"/>
      <c r="P59" s="75"/>
      <c r="Q59" s="75"/>
      <c r="R59" s="75"/>
      <c r="S59" s="75"/>
      <c r="T59" s="75"/>
      <c r="U59" s="76"/>
      <c r="V59" s="77"/>
      <c r="W59" s="75"/>
      <c r="X59" s="75"/>
      <c r="Y59" s="75"/>
      <c r="Z59" s="75"/>
      <c r="AA59" s="75"/>
      <c r="AB59" s="75"/>
      <c r="AC59" s="75"/>
      <c r="AD59" s="75"/>
      <c r="AE59" s="75"/>
      <c r="AF59" s="78"/>
      <c r="AG59" s="75">
        <v>150</v>
      </c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8"/>
      <c r="AV59" s="75"/>
      <c r="AW59" s="75"/>
      <c r="AX59" s="75"/>
      <c r="AY59" s="75"/>
      <c r="AZ59" s="75"/>
      <c r="BA59" s="78"/>
      <c r="BB59" s="75"/>
    </row>
    <row r="60" spans="1:54" s="92" customFormat="1" ht="15.75">
      <c r="A60" s="79">
        <f t="shared" si="3"/>
        <v>54</v>
      </c>
      <c r="B60" s="88" t="s">
        <v>60</v>
      </c>
      <c r="C60" s="89" t="s">
        <v>56</v>
      </c>
      <c r="D60" s="91" t="s">
        <v>34</v>
      </c>
      <c r="E60" s="67">
        <f t="shared" si="9"/>
        <v>150</v>
      </c>
      <c r="F60" s="68"/>
      <c r="G60" s="69">
        <f t="shared" si="10"/>
        <v>0</v>
      </c>
      <c r="H60" s="70"/>
      <c r="I60" s="70"/>
      <c r="J60" s="70"/>
      <c r="K60" s="70"/>
      <c r="L60" s="71">
        <f t="shared" si="11"/>
        <v>150</v>
      </c>
      <c r="M60" s="72">
        <f t="shared" si="12"/>
        <v>0</v>
      </c>
      <c r="N60" s="73">
        <f t="shared" si="13"/>
        <v>0</v>
      </c>
      <c r="O60" s="74"/>
      <c r="P60" s="75"/>
      <c r="Q60" s="75"/>
      <c r="R60" s="75"/>
      <c r="S60" s="75"/>
      <c r="T60" s="75"/>
      <c r="U60" s="76"/>
      <c r="V60" s="77"/>
      <c r="W60" s="75"/>
      <c r="X60" s="75"/>
      <c r="Y60" s="75"/>
      <c r="Z60" s="75"/>
      <c r="AA60" s="75"/>
      <c r="AB60" s="75"/>
      <c r="AC60" s="75"/>
      <c r="AD60" s="75"/>
      <c r="AE60" s="75"/>
      <c r="AF60" s="78"/>
      <c r="AG60" s="75">
        <v>150</v>
      </c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8"/>
      <c r="AV60" s="95"/>
      <c r="AW60" s="95"/>
      <c r="AX60" s="95"/>
      <c r="AY60" s="95"/>
      <c r="AZ60" s="95"/>
      <c r="BA60" s="95"/>
      <c r="BB60" s="95"/>
    </row>
    <row r="61" spans="4:54" s="92" customFormat="1" ht="14.25">
      <c r="D61" s="126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7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</row>
    <row r="62" spans="4:54" s="92" customFormat="1" ht="14.25">
      <c r="D62" s="126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7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</row>
    <row r="63" spans="4:54" s="92" customFormat="1" ht="14.25">
      <c r="D63" s="126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7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</row>
    <row r="64" spans="4:54" s="92" customFormat="1" ht="14.25">
      <c r="D64" s="126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7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</row>
    <row r="65" spans="4:54" s="92" customFormat="1" ht="14.25">
      <c r="D65" s="126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7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</row>
    <row r="66" spans="4:54" s="92" customFormat="1" ht="14.25">
      <c r="D66" s="126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7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</row>
    <row r="67" spans="4:54" s="92" customFormat="1" ht="14.25">
      <c r="D67" s="126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7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</row>
    <row r="68" spans="4:54" s="92" customFormat="1" ht="14.25">
      <c r="D68" s="126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7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</row>
    <row r="69" spans="4:54" s="92" customFormat="1" ht="14.25">
      <c r="D69" s="126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7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</row>
    <row r="70" spans="4:54" s="92" customFormat="1" ht="14.25">
      <c r="D70" s="126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7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</row>
    <row r="71" spans="4:54" s="92" customFormat="1" ht="14.25">
      <c r="D71" s="126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7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</row>
    <row r="72" spans="4:54" s="92" customFormat="1" ht="14.25">
      <c r="D72" s="126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7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</row>
    <row r="73" spans="4:54" s="92" customFormat="1" ht="14.25">
      <c r="D73" s="126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7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</row>
    <row r="74" spans="4:54" s="92" customFormat="1" ht="14.25">
      <c r="D74" s="126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7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</row>
    <row r="75" spans="4:54" s="92" customFormat="1" ht="14.25">
      <c r="D75" s="126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7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</row>
    <row r="76" spans="4:54" s="92" customFormat="1" ht="14.25">
      <c r="D76" s="126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7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</row>
    <row r="77" spans="4:54" s="92" customFormat="1" ht="14.25">
      <c r="D77" s="126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7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</row>
    <row r="78" spans="4:54" s="92" customFormat="1" ht="14.25">
      <c r="D78" s="126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7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</row>
    <row r="79" spans="4:54" s="92" customFormat="1" ht="14.25">
      <c r="D79" s="126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7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</row>
    <row r="80" spans="4:54" s="92" customFormat="1" ht="14.25">
      <c r="D80" s="126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7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</row>
    <row r="81" spans="4:54" s="92" customFormat="1" ht="14.25">
      <c r="D81" s="126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7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</row>
    <row r="82" spans="4:54" s="92" customFormat="1" ht="14.25">
      <c r="D82" s="126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7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</row>
    <row r="83" spans="4:54" s="92" customFormat="1" ht="14.25">
      <c r="D83" s="126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7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</row>
    <row r="84" spans="4:54" s="92" customFormat="1" ht="14.25">
      <c r="D84" s="126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7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</row>
    <row r="85" spans="4:54" s="92" customFormat="1" ht="14.25">
      <c r="D85" s="126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7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</row>
    <row r="86" spans="4:54" s="92" customFormat="1" ht="14.25">
      <c r="D86" s="126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7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</row>
    <row r="87" spans="4:54" s="92" customFormat="1" ht="14.25">
      <c r="D87" s="126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7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</row>
    <row r="88" spans="4:54" s="92" customFormat="1" ht="14.25">
      <c r="D88" s="126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7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</row>
    <row r="89" spans="4:54" s="92" customFormat="1" ht="14.25">
      <c r="D89" s="126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7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</row>
    <row r="90" spans="4:54" s="92" customFormat="1" ht="14.25">
      <c r="D90" s="126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7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</row>
    <row r="91" spans="4:54" s="92" customFormat="1" ht="14.25">
      <c r="D91" s="126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7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</row>
    <row r="92" spans="4:54" s="92" customFormat="1" ht="14.25">
      <c r="D92" s="126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7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</row>
    <row r="93" spans="4:54" s="92" customFormat="1" ht="14.25">
      <c r="D93" s="126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</row>
    <row r="94" spans="4:54" s="92" customFormat="1" ht="14.25">
      <c r="D94" s="126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7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</row>
    <row r="95" spans="4:54" s="92" customFormat="1" ht="14.25">
      <c r="D95" s="126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7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</row>
    <row r="96" spans="4:54" s="92" customFormat="1" ht="14.25">
      <c r="D96" s="126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7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</row>
    <row r="97" spans="4:54" s="92" customFormat="1" ht="14.25">
      <c r="D97" s="126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7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</row>
    <row r="98" spans="4:54" s="92" customFormat="1" ht="14.25">
      <c r="D98" s="126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7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</row>
    <row r="99" spans="4:54" s="92" customFormat="1" ht="14.25">
      <c r="D99" s="126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7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</row>
    <row r="100" spans="4:54" s="92" customFormat="1" ht="14.25">
      <c r="D100" s="126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7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</row>
    <row r="101" spans="4:54" s="92" customFormat="1" ht="14.25">
      <c r="D101" s="126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7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</row>
    <row r="102" spans="4:54" s="92" customFormat="1" ht="14.25">
      <c r="D102" s="126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7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</row>
    <row r="103" spans="4:54" s="92" customFormat="1" ht="14.25">
      <c r="D103" s="126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7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</row>
    <row r="104" spans="4:54" s="92" customFormat="1" ht="14.25">
      <c r="D104" s="126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7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</row>
    <row r="105" spans="4:54" s="92" customFormat="1" ht="14.25">
      <c r="D105" s="126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7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</row>
    <row r="106" spans="4:54" s="92" customFormat="1" ht="14.25">
      <c r="D106" s="126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7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</row>
    <row r="107" spans="4:54" s="92" customFormat="1" ht="14.25">
      <c r="D107" s="126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7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</row>
    <row r="108" spans="4:54" s="92" customFormat="1" ht="14.25">
      <c r="D108" s="126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7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</row>
    <row r="109" spans="4:54" s="92" customFormat="1" ht="14.25">
      <c r="D109" s="126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7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</row>
    <row r="110" spans="4:54" s="92" customFormat="1" ht="14.25">
      <c r="D110" s="126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7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</row>
    <row r="111" spans="4:54" s="92" customFormat="1" ht="14.25">
      <c r="D111" s="126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7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</row>
    <row r="112" spans="4:54" s="92" customFormat="1" ht="14.25">
      <c r="D112" s="126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7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</row>
    <row r="113" spans="4:54" s="92" customFormat="1" ht="14.25">
      <c r="D113" s="126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7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</row>
    <row r="114" spans="4:54" s="92" customFormat="1" ht="14.25">
      <c r="D114" s="126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7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</row>
    <row r="115" spans="4:54" s="92" customFormat="1" ht="14.25">
      <c r="D115" s="126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7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</row>
    <row r="116" spans="4:54" s="92" customFormat="1" ht="14.25">
      <c r="D116" s="126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7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</row>
  </sheetData>
  <sheetProtection/>
  <mergeCells count="7">
    <mergeCell ref="AW3:BB3"/>
    <mergeCell ref="H3:K3"/>
    <mergeCell ref="P3:U3"/>
    <mergeCell ref="V3:AA3"/>
    <mergeCell ref="AB3:AG3"/>
    <mergeCell ref="AH3:AM3"/>
    <mergeCell ref="AN3:AV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2017-09-19T20:36:43Z</dcterms:created>
  <dcterms:modified xsi:type="dcterms:W3CDTF">2018-05-22T17:46:56Z</dcterms:modified>
  <cp:category/>
  <cp:version/>
  <cp:contentType/>
  <cp:contentStatus/>
</cp:coreProperties>
</file>