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-SIPKARSKA FEDERACIA\MINISTERSTVO\1-2023\"/>
    </mc:Choice>
  </mc:AlternateContent>
  <xr:revisionPtr revIDLastSave="0" documentId="8_{0D008C8C-D5EF-4327-9807-B97158C13A71}" xr6:coauthVersionLast="47" xr6:coauthVersionMax="47" xr10:uidLastSave="{00000000-0000-0000-0000-000000000000}"/>
  <bookViews>
    <workbookView xWindow="-120" yWindow="-120" windowWidth="29040" windowHeight="16440" xr2:uid="{7037E31A-E79E-47C5-AA4D-280BFA93A3E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6" i="1" l="1"/>
  <c r="C145" i="1"/>
  <c r="C144" i="1"/>
  <c r="C143" i="1"/>
  <c r="H139" i="1"/>
  <c r="P139" i="1"/>
  <c r="P141" i="1" s="1"/>
  <c r="O139" i="1"/>
  <c r="O141" i="1" s="1"/>
  <c r="M139" i="1"/>
  <c r="M141" i="1" s="1"/>
  <c r="N139" i="1"/>
  <c r="L139" i="1"/>
  <c r="K139" i="1"/>
  <c r="J139" i="1"/>
  <c r="J141" i="1" s="1"/>
  <c r="I139" i="1"/>
  <c r="I141" i="1" s="1"/>
  <c r="G139" i="1"/>
  <c r="D139" i="1"/>
  <c r="Q8" i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K141" i="1" l="1"/>
  <c r="N141" i="1"/>
  <c r="L141" i="1"/>
  <c r="H141" i="1"/>
  <c r="Q141" i="1" s="1"/>
</calcChain>
</file>

<file path=xl/sharedStrings.xml><?xml version="1.0" encoding="utf-8"?>
<sst xmlns="http://schemas.openxmlformats.org/spreadsheetml/2006/main" count="200" uniqueCount="180">
  <si>
    <t xml:space="preserve">DOTÁCIA CELKOM  : </t>
  </si>
  <si>
    <t>hladina</t>
  </si>
  <si>
    <t>maximálne</t>
  </si>
  <si>
    <t>financie pre kluby, ktoré majú v evidencii športovcov do 23 rokov</t>
  </si>
  <si>
    <t>financie pre Talenty 2023</t>
  </si>
  <si>
    <t>Dátum</t>
  </si>
  <si>
    <t>položka</t>
  </si>
  <si>
    <t>symbol platby výdavky A PRíJMY 2022</t>
  </si>
  <si>
    <t>symbol platby príjmy 2023</t>
  </si>
  <si>
    <t>výdavky 2023</t>
  </si>
  <si>
    <t>PRÍJMY Z DOTÁCIÍ 2023 a INÉ PRÍJMY</t>
  </si>
  <si>
    <t>STEELY</t>
  </si>
  <si>
    <t>SOFTY</t>
  </si>
  <si>
    <t>výdavky na administratívu</t>
  </si>
  <si>
    <t>CELKOM</t>
  </si>
  <si>
    <t>POČIATOČNÝ STAV ÚČTU</t>
  </si>
  <si>
    <t>Príspevok klubu pracujúceho s mládežou DC Prievidza</t>
  </si>
  <si>
    <t>2022-M-V-116</t>
  </si>
  <si>
    <t>Poplatok za vedenie účtu</t>
  </si>
  <si>
    <t>V-2023-001</t>
  </si>
  <si>
    <t>Dotácia Ministerstva školstva</t>
  </si>
  <si>
    <t>P-2023-01</t>
  </si>
  <si>
    <t xml:space="preserve">Príspevok klubu pracujúceho s mládežou Mcasino Nováky </t>
  </si>
  <si>
    <t>2022-M-V-118</t>
  </si>
  <si>
    <t>Mzda brigádnik STEELY 01-2023 - Beránek</t>
  </si>
  <si>
    <t>V-2023-002</t>
  </si>
  <si>
    <t>Odvody za mzdu Beránek 01-2023</t>
  </si>
  <si>
    <t>V-2023-003</t>
  </si>
  <si>
    <t>Výdavky s účasťou na turnaji v rámci programu Talenty 2023 - Martin Ziman</t>
  </si>
  <si>
    <t>V-2023-004</t>
  </si>
  <si>
    <t>Výdavky s účasťou na turnaji v rámci programu Talenty 2023 - Milan Dolinský</t>
  </si>
  <si>
    <t>V-2023-005</t>
  </si>
  <si>
    <t>V-2023-006</t>
  </si>
  <si>
    <t>Prenájom súťažných terčov 2022 Barbot Slovakia s.r.o.</t>
  </si>
  <si>
    <t>2022-M-V-119</t>
  </si>
  <si>
    <t>Výdavky s účasťou na turnaji v rámci programu Talenty 2023 - Erik Poliak</t>
  </si>
  <si>
    <t>V-2023-007</t>
  </si>
  <si>
    <t>Účasť reprezentácie na EP v Prahe - výdavky Lucia Jankovská</t>
  </si>
  <si>
    <t>V-2023-008</t>
  </si>
  <si>
    <t>Účasť reprezentácie na EP v Prahe - výdavky Martina Sulovská</t>
  </si>
  <si>
    <t>V-2023-009</t>
  </si>
  <si>
    <t>Účasť reprezentácie na EP v Prahe - výdavky Karol Kirchner</t>
  </si>
  <si>
    <t>V-2023-010</t>
  </si>
  <si>
    <t>Mzda brigádnik STEELY 02-2023 - Beránek</t>
  </si>
  <si>
    <t>V-2023-011</t>
  </si>
  <si>
    <t>Odvody za mzdu Beránek 02-2023</t>
  </si>
  <si>
    <t>V-2023-012</t>
  </si>
  <si>
    <t>Nákup súťažného prístroja - čiastočná úhrada</t>
  </si>
  <si>
    <t>2022-M-V-120</t>
  </si>
  <si>
    <t>Transfery František MIKA - časť výpravy ME - steely Bardejov - Viedeň a späť</t>
  </si>
  <si>
    <t>2022-M-V-121</t>
  </si>
  <si>
    <t>Transfery František MIKA - časť výpravy ME - steely Bardejov - Budapešť a späť</t>
  </si>
  <si>
    <t>2022-M-V-122</t>
  </si>
  <si>
    <t>Parkovné, dialničné poplatky transfery K. Kirchner</t>
  </si>
  <si>
    <t>2022-M-V-123</t>
  </si>
  <si>
    <t>Bardejov</t>
  </si>
  <si>
    <t>2022-M-V-124</t>
  </si>
  <si>
    <t>Nájomné za sídlo zväzu 01-2023</t>
  </si>
  <si>
    <t>Nájomné za sídlo zväzu 02-2023</t>
  </si>
  <si>
    <t>Nájomné za sídlo zväzu 03-2023</t>
  </si>
  <si>
    <t>P-2023-02</t>
  </si>
  <si>
    <t>Prenájom športovej haly na SP v softoch Brezno 02-2023</t>
  </si>
  <si>
    <t>Nájomné za sídlo zväzu 04-2023</t>
  </si>
  <si>
    <t>Vratka nevyužitých prostriedkov v roku 2022</t>
  </si>
  <si>
    <t>Poplatok za prenájom web priestoru na stránke www.sipky.org - SOFTY</t>
  </si>
  <si>
    <t>Poplatok banky za cezhraničný prevod v cudzej mene</t>
  </si>
  <si>
    <t>Ubytovanie a stravovanie rozhodcov - M SR 2023 - T.Lomnica</t>
  </si>
  <si>
    <t>Mzda brigádnik STEELY 03-2023 - Beránek</t>
  </si>
  <si>
    <t>Odvody za mzdu Beránek 03-2023</t>
  </si>
  <si>
    <t>Mzda brigádnik STEELY 04-2023 - Beránek</t>
  </si>
  <si>
    <t>Odvody za mzdu Beránek 04-2023</t>
  </si>
  <si>
    <t xml:space="preserve">Výdavky na účasť na EP v Taliansku - Miroslav Klopan </t>
  </si>
  <si>
    <t>Výdavky na účasť na EP v Taliansku - druhá časť skupiny PDC Košice</t>
  </si>
  <si>
    <t>Nájomné za sídlo zväzu 05-2023</t>
  </si>
  <si>
    <t>Prernájom priestorov na Konferenciu 2023 - Ekoma Zvolen</t>
  </si>
  <si>
    <t>Ubytovanie Slovenskej reprezentácie na ME v Španielsku 2023</t>
  </si>
  <si>
    <t>prenájom web priestoru STEELY - Slovamax s.r.o.</t>
  </si>
  <si>
    <t>Poistenie liečebných nákladov Benidorm ME</t>
  </si>
  <si>
    <t>Letenky reprezentácia Benidorm 2023</t>
  </si>
  <si>
    <t>Juniori WDF Viedeň Júl 2023</t>
  </si>
  <si>
    <t>Mzda brigádnik STEELY 05-2023 - Beránek</t>
  </si>
  <si>
    <t>Odvody za mzdu Beránek 05-2023</t>
  </si>
  <si>
    <t>Nájomné za sídlo zväzu 06-2023</t>
  </si>
  <si>
    <t>P-2023-03</t>
  </si>
  <si>
    <t>Nájomné za sídlo zväzu 07-2023</t>
  </si>
  <si>
    <t>Mzda brigádnik STEELY 06-2023 - Beránek</t>
  </si>
  <si>
    <t>Odvody za mzdu Beránek 06-2023</t>
  </si>
  <si>
    <t>Ubytovanie pre reprezentáciu Dánsko 2023</t>
  </si>
  <si>
    <t>Mzda brigádnik STEELY 07-2023 - Beránek</t>
  </si>
  <si>
    <t>Odvody za mzdu Beránek 07-2023</t>
  </si>
  <si>
    <t>Nájomné za sídlo zväzu 08-2023</t>
  </si>
  <si>
    <t>Mzda brigádnik STEELY 08-2023 - Beránek</t>
  </si>
  <si>
    <t>Odvody za mzdu Beránek 08-2023</t>
  </si>
  <si>
    <t>Nájomné za sídlo zväzu 09-2023</t>
  </si>
  <si>
    <t>Poistenie ličebných nákladov reprezentácia Dánsko</t>
  </si>
  <si>
    <t>Poistenie liečebných nákladov Dánsko - Jakubis dodatočne</t>
  </si>
  <si>
    <t>Ubytovanie rozhodcov SP Ekoma Zvolen</t>
  </si>
  <si>
    <t>P-2023-04</t>
  </si>
  <si>
    <t>Mzda brigádnik STEELY 09-2023 - Beránek</t>
  </si>
  <si>
    <t>Odvody za mzdu Beránek 09-2023</t>
  </si>
  <si>
    <t>Nájomné za sídlo zväzu 10-2023</t>
  </si>
  <si>
    <t>SC - Ing. Ján Hirčko 25.1.2023</t>
  </si>
  <si>
    <t>SC - Ing. Ján Hirčko 9.2.2023</t>
  </si>
  <si>
    <t>Preplatenie výdavkov na letenky SP Dánsko</t>
  </si>
  <si>
    <t>Preplatenie výdavkov v hotovosti na ME Benidorm</t>
  </si>
  <si>
    <t>Mzda brigádnik STEELY 10-2023 - Beránek</t>
  </si>
  <si>
    <t>Odvody za mzdu Beránek 10-2023</t>
  </si>
  <si>
    <t>Nájomné za sídlo zväzu 11-2023</t>
  </si>
  <si>
    <t>Prenájom súťažných prístrojov na SP a M SR - Barbot Slovakia</t>
  </si>
  <si>
    <t>Mzda brigádnik STEELY 11-2023 - Beránek</t>
  </si>
  <si>
    <t>Odvody za mzdu Beránek 11-2023</t>
  </si>
  <si>
    <t>RES PROMOTION - grafické služby - SOFTY</t>
  </si>
  <si>
    <t>Transfer na ME - skupina západ (SEKEREŠ - SOFTY)</t>
  </si>
  <si>
    <t>Transfer na ME - skupina stred (Barbot - SOFTY)</t>
  </si>
  <si>
    <t>Transfer na ME - skupina východ (Hirčko - SOFTY)</t>
  </si>
  <si>
    <t>Nájomné za sídlo zväzu 12-2023</t>
  </si>
  <si>
    <t>Preplatenie členského vo svetovej organizácii World Dart Federation 2023</t>
  </si>
  <si>
    <t>Preplatenie členského v európskej organizácii European Dart Union 2023</t>
  </si>
  <si>
    <t>Nákup techniky pre stream prístroje (monitory+kabeláž atd)</t>
  </si>
  <si>
    <t>Služby RELAX GAME pre SP EKOMA Zvolen 10-2023</t>
  </si>
  <si>
    <t>Služby Barbot Slovakia pre SP EKOMA Zvolen 10-2023</t>
  </si>
  <si>
    <t>Poháre na turnaje STEEL</t>
  </si>
  <si>
    <t>Poháre na turnaje SOFT</t>
  </si>
  <si>
    <t>WEB priestor E-Darts Slovakia</t>
  </si>
  <si>
    <t>Skladové priestory na techniku pre turnaje - SOFT-DORYT</t>
  </si>
  <si>
    <t>Dotácia - dodatočná Ministerstvo Školstva</t>
  </si>
  <si>
    <t>P-2023-05</t>
  </si>
  <si>
    <t>Účtovníctvo 2023 - JanaToky</t>
  </si>
  <si>
    <t>Poplatok za vedenie účtu 12-2023</t>
  </si>
  <si>
    <t>Prenájom športovej haly STEEL M SR</t>
  </si>
  <si>
    <t xml:space="preserve">Dotácia Ministerstvo 2024 </t>
  </si>
  <si>
    <t>Poplatok za vedenie účtu 01-2024</t>
  </si>
  <si>
    <t>Preplatenie výdavkov reprezentantov na turnaji v Nemecku (Hájek+Zatko)</t>
  </si>
  <si>
    <t>Príspevok klubu pracujúceho s mládežou DC Nitra - STEELY</t>
  </si>
  <si>
    <t>Príspevok klubu pracujúceho s mládežou DC Bardejov - STEELY</t>
  </si>
  <si>
    <t>Príspevok klubu pracujúceho s mládežou Levice - STEELY</t>
  </si>
  <si>
    <t>Príspevok klubu pracujúceho s mládežou Nové Zámky - STEELY</t>
  </si>
  <si>
    <t>TALENTY STEELY - Matej Čverha</t>
  </si>
  <si>
    <t>TALENTY STEELY - Patrik Žilinský</t>
  </si>
  <si>
    <t>TALENTY STEELY - Marcel Miklík</t>
  </si>
  <si>
    <t>TALENTY STEELY - Dominik Kočík</t>
  </si>
  <si>
    <t>Poistka výprava EP Francúzsko</t>
  </si>
  <si>
    <t>Poplatok za vedenie účtu - 5 Eur</t>
  </si>
  <si>
    <t>Mzda brigádnik STEELY 1-2024 - Beránek</t>
  </si>
  <si>
    <t>Odvody za mzdu Beránek 1-2024</t>
  </si>
  <si>
    <t>Mzda brigádnik STEELY 2-2024 - Beránek</t>
  </si>
  <si>
    <t>Odvody za mzdu Beránek 2-2024</t>
  </si>
  <si>
    <t>Príspevok klubu pracujúceho s mládežou PDC Košice - SOFTY</t>
  </si>
  <si>
    <t>Príspevok klubu pracujúceho s mládežou Dart Klub Brezno - SOFTY</t>
  </si>
  <si>
    <t>Príspevok klubu pracujúceho s mládežou Good Darts Prešov - SOFTY</t>
  </si>
  <si>
    <t>Príspevok klubu pracujúceho s mládežou Dart Klub Bardejov - SOFTY</t>
  </si>
  <si>
    <t>Príspevok klubu pracujúceho s mládežou Zlaté Moravce - SOFTY</t>
  </si>
  <si>
    <t>Príspevok klubu pracujúceho s mládežou DC Nováky - SOFTY</t>
  </si>
  <si>
    <t>Príspevok klubu pracujúceho s mládežou DC Olympia Košice - SOFTY</t>
  </si>
  <si>
    <t>Príspevok klubu pracujúceho s mládežou DC Prievidza - SOFTY</t>
  </si>
  <si>
    <t>Príspevok klubu pracujúceho s mládežou DC Vrútky - SOFTY</t>
  </si>
  <si>
    <t>VYČERPANÉ</t>
  </si>
  <si>
    <t>ČERPANIE 2023</t>
  </si>
  <si>
    <t>PRIDELENÉ</t>
  </si>
  <si>
    <t>ZOSTATOK</t>
  </si>
  <si>
    <t>SPOLOČNÉ</t>
  </si>
  <si>
    <t>repre a rozvoj šport. odvetvia</t>
  </si>
  <si>
    <t>Relax Darts služby TOPKA Nováky</t>
  </si>
  <si>
    <t>DOKLADY Z DOTÁCIÍ ZA ROK 2022 čerpané v roku 2023</t>
  </si>
  <si>
    <t>DOTÁCIA V ROKU 2023</t>
  </si>
  <si>
    <t>Výdavky STEELY KLUBY - MLADEŽ</t>
  </si>
  <si>
    <t>Výdavky SOFTY KLUBY - MLADEŽ</t>
  </si>
  <si>
    <t>Výdavky STEELY TALENTY</t>
  </si>
  <si>
    <t>Výdavky SOFTY Talenty</t>
  </si>
  <si>
    <t>Výdavky STEELY repre a rozvoj šport. odvetvia</t>
  </si>
  <si>
    <t>Výdavky SOFTYY repre a rozvoj šport. odvetvia</t>
  </si>
  <si>
    <t>výdavky na administratívu STEELY</t>
  </si>
  <si>
    <t>výdavky na administratívu SOFTY</t>
  </si>
  <si>
    <t>výdavky na administratívu SPOLOČNÉ</t>
  </si>
  <si>
    <t>zostatok z roku</t>
  </si>
  <si>
    <t>SOFTY ČERPALI CELKOM V ROKU 2023</t>
  </si>
  <si>
    <t>STEELY ČERPALI CELKOM V ROKU 2023</t>
  </si>
  <si>
    <t>SPOLOČNE NA ADMINISTRATÍVY VYČERPANÉ CELKOM V ROKU 2023</t>
  </si>
  <si>
    <t>VYČERPANÉ CELKOM V ROKU 2023</t>
  </si>
  <si>
    <t>SUMARIZÁCIA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</si>
</sst>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0" fillId="0" borderId="13" xfId="0" applyNumberFormat="1" applyBorder="1"/>
    <xf numFmtId="0" fontId="0" fillId="0" borderId="13" xfId="0" applyBorder="1"/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2" fontId="2" fillId="0" borderId="13" xfId="0" applyNumberFormat="1" applyFont="1" applyBorder="1" applyAlignment="1">
      <alignment horizontal="right" wrapText="1"/>
    </xf>
    <xf numFmtId="0" fontId="1" fillId="0" borderId="13" xfId="0" applyFont="1" applyBorder="1"/>
    <xf numFmtId="0" fontId="0" fillId="0" borderId="14" xfId="0" applyBorder="1"/>
    <xf numFmtId="0" fontId="0" fillId="0" borderId="8" xfId="0" applyBorder="1"/>
    <xf numFmtId="0" fontId="0" fillId="2" borderId="15" xfId="0" applyFill="1" applyBorder="1"/>
    <xf numFmtId="0" fontId="7" fillId="3" borderId="16" xfId="0" applyFont="1" applyFill="1" applyBorder="1"/>
    <xf numFmtId="0" fontId="7" fillId="3" borderId="14" xfId="0" applyFont="1" applyFill="1" applyBorder="1"/>
    <xf numFmtId="0" fontId="7" fillId="4" borderId="17" xfId="0" applyFont="1" applyFill="1" applyBorder="1"/>
    <xf numFmtId="0" fontId="7" fillId="4" borderId="18" xfId="0" applyFont="1" applyFill="1" applyBorder="1"/>
    <xf numFmtId="14" fontId="0" fillId="0" borderId="20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3" xfId="0" applyFill="1" applyBorder="1"/>
    <xf numFmtId="0" fontId="7" fillId="3" borderId="24" xfId="0" applyFont="1" applyFill="1" applyBorder="1"/>
    <xf numFmtId="0" fontId="7" fillId="3" borderId="21" xfId="0" applyFont="1" applyFill="1" applyBorder="1"/>
    <xf numFmtId="0" fontId="7" fillId="4" borderId="24" xfId="0" applyFont="1" applyFill="1" applyBorder="1"/>
    <xf numFmtId="0" fontId="7" fillId="4" borderId="25" xfId="0" applyFont="1" applyFill="1" applyBorder="1"/>
    <xf numFmtId="14" fontId="0" fillId="0" borderId="7" xfId="0" applyNumberFormat="1" applyBorder="1"/>
    <xf numFmtId="0" fontId="0" fillId="0" borderId="7" xfId="0" applyBorder="1"/>
    <xf numFmtId="0" fontId="0" fillId="0" borderId="27" xfId="0" applyBorder="1"/>
    <xf numFmtId="0" fontId="0" fillId="2" borderId="28" xfId="0" applyFill="1" applyBorder="1"/>
    <xf numFmtId="0" fontId="7" fillId="3" borderId="29" xfId="0" applyFont="1" applyFill="1" applyBorder="1"/>
    <xf numFmtId="0" fontId="7" fillId="3" borderId="27" xfId="0" applyFont="1" applyFill="1" applyBorder="1"/>
    <xf numFmtId="0" fontId="7" fillId="4" borderId="16" xfId="0" applyFont="1" applyFill="1" applyBorder="1"/>
    <xf numFmtId="0" fontId="7" fillId="4" borderId="30" xfId="0" applyFont="1" applyFill="1" applyBorder="1"/>
    <xf numFmtId="2" fontId="7" fillId="3" borderId="16" xfId="0" applyNumberFormat="1" applyFont="1" applyFill="1" applyBorder="1"/>
    <xf numFmtId="0" fontId="7" fillId="4" borderId="18" xfId="0" applyFont="1" applyFill="1" applyBorder="1" applyAlignment="1">
      <alignment horizontal="left"/>
    </xf>
    <xf numFmtId="14" fontId="0" fillId="0" borderId="1" xfId="0" applyNumberFormat="1" applyBorder="1"/>
    <xf numFmtId="0" fontId="1" fillId="0" borderId="1" xfId="0" applyFont="1" applyBorder="1"/>
    <xf numFmtId="0" fontId="0" fillId="0" borderId="2" xfId="0" applyBorder="1"/>
    <xf numFmtId="0" fontId="0" fillId="0" borderId="32" xfId="0" applyBorder="1"/>
    <xf numFmtId="0" fontId="0" fillId="2" borderId="33" xfId="0" applyFill="1" applyBorder="1"/>
    <xf numFmtId="0" fontId="7" fillId="3" borderId="17" xfId="0" applyFont="1" applyFill="1" applyBorder="1"/>
    <xf numFmtId="0" fontId="7" fillId="3" borderId="2" xfId="0" applyFont="1" applyFill="1" applyBorder="1"/>
    <xf numFmtId="0" fontId="1" fillId="0" borderId="2" xfId="0" applyFont="1" applyBorder="1"/>
    <xf numFmtId="0" fontId="1" fillId="0" borderId="32" xfId="0" applyFont="1" applyBorder="1"/>
    <xf numFmtId="0" fontId="1" fillId="2" borderId="33" xfId="0" applyFont="1" applyFill="1" applyBorder="1"/>
    <xf numFmtId="14" fontId="1" fillId="0" borderId="1" xfId="0" applyNumberFormat="1" applyFont="1" applyBorder="1"/>
    <xf numFmtId="0" fontId="7" fillId="4" borderId="17" xfId="0" applyFont="1" applyFill="1" applyBorder="1" applyAlignment="1">
      <alignment horizontal="left"/>
    </xf>
    <xf numFmtId="0" fontId="0" fillId="0" borderId="4" xfId="0" applyBorder="1"/>
    <xf numFmtId="14" fontId="0" fillId="0" borderId="4" xfId="0" applyNumberFormat="1" applyBorder="1"/>
    <xf numFmtId="0" fontId="0" fillId="0" borderId="5" xfId="0" applyBorder="1"/>
    <xf numFmtId="0" fontId="0" fillId="0" borderId="34" xfId="0" applyBorder="1"/>
    <xf numFmtId="0" fontId="0" fillId="2" borderId="35" xfId="0" applyFill="1" applyBorder="1"/>
    <xf numFmtId="0" fontId="7" fillId="3" borderId="36" xfId="0" applyFont="1" applyFill="1" applyBorder="1"/>
    <xf numFmtId="0" fontId="7" fillId="3" borderId="5" xfId="0" applyFont="1" applyFill="1" applyBorder="1"/>
    <xf numFmtId="0" fontId="7" fillId="3" borderId="10" xfId="0" applyFont="1" applyFill="1" applyBorder="1"/>
    <xf numFmtId="0" fontId="7" fillId="3" borderId="11" xfId="0" applyFont="1" applyFill="1" applyBorder="1"/>
    <xf numFmtId="0" fontId="7" fillId="3" borderId="17" xfId="0" applyFont="1" applyFill="1" applyBorder="1" applyAlignment="1">
      <alignment horizontal="left"/>
    </xf>
    <xf numFmtId="2" fontId="9" fillId="5" borderId="1" xfId="0" applyNumberFormat="1" applyFont="1" applyFill="1" applyBorder="1"/>
    <xf numFmtId="0" fontId="7" fillId="0" borderId="0" xfId="0" applyFont="1"/>
    <xf numFmtId="2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6" borderId="19" xfId="0" applyFont="1" applyFill="1" applyBorder="1" applyAlignment="1">
      <alignment horizontal="center" wrapText="1"/>
    </xf>
    <xf numFmtId="0" fontId="0" fillId="6" borderId="19" xfId="0" applyFill="1" applyBorder="1"/>
    <xf numFmtId="0" fontId="0" fillId="6" borderId="26" xfId="0" applyFill="1" applyBorder="1"/>
    <xf numFmtId="0" fontId="0" fillId="6" borderId="31" xfId="0" applyFill="1" applyBorder="1"/>
    <xf numFmtId="0" fontId="0" fillId="6" borderId="3" xfId="0" applyFill="1" applyBorder="1"/>
    <xf numFmtId="0" fontId="0" fillId="6" borderId="19" xfId="0" applyFill="1" applyBorder="1" applyAlignment="1">
      <alignment horizontal="left"/>
    </xf>
    <xf numFmtId="0" fontId="1" fillId="6" borderId="3" xfId="0" applyFont="1" applyFill="1" applyBorder="1"/>
    <xf numFmtId="0" fontId="0" fillId="6" borderId="3" xfId="0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6" borderId="6" xfId="0" applyFill="1" applyBorder="1" applyAlignment="1">
      <alignment horizontal="left"/>
    </xf>
    <xf numFmtId="2" fontId="0" fillId="6" borderId="3" xfId="0" applyNumberFormat="1" applyFill="1" applyBorder="1" applyAlignment="1">
      <alignment horizontal="left"/>
    </xf>
    <xf numFmtId="2" fontId="1" fillId="6" borderId="3" xfId="0" applyNumberFormat="1" applyFont="1" applyFill="1" applyBorder="1" applyAlignment="1">
      <alignment horizontal="left"/>
    </xf>
    <xf numFmtId="0" fontId="1" fillId="6" borderId="19" xfId="0" applyFont="1" applyFill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4" borderId="13" xfId="0" applyFont="1" applyFill="1" applyBorder="1" applyAlignment="1">
      <alignment horizontal="center" wrapText="1"/>
    </xf>
    <xf numFmtId="0" fontId="0" fillId="4" borderId="13" xfId="0" applyFill="1" applyBorder="1"/>
    <xf numFmtId="2" fontId="8" fillId="4" borderId="20" xfId="0" applyNumberFormat="1" applyFont="1" applyFill="1" applyBorder="1" applyAlignment="1">
      <alignment horizontal="left"/>
    </xf>
    <xf numFmtId="2" fontId="0" fillId="4" borderId="7" xfId="0" applyNumberFormat="1" applyFill="1" applyBorder="1"/>
    <xf numFmtId="2" fontId="0" fillId="4" borderId="13" xfId="0" applyNumberFormat="1" applyFill="1" applyBorder="1"/>
    <xf numFmtId="2" fontId="1" fillId="4" borderId="13" xfId="0" applyNumberFormat="1" applyFont="1" applyFill="1" applyBorder="1" applyAlignment="1">
      <alignment horizontal="left"/>
    </xf>
    <xf numFmtId="2" fontId="0" fillId="4" borderId="1" xfId="0" applyNumberFormat="1" applyFill="1" applyBorder="1"/>
    <xf numFmtId="2" fontId="8" fillId="4" borderId="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left"/>
    </xf>
    <xf numFmtId="2" fontId="8" fillId="4" borderId="13" xfId="0" applyNumberFormat="1" applyFont="1" applyFill="1" applyBorder="1" applyAlignment="1">
      <alignment horizontal="left"/>
    </xf>
    <xf numFmtId="2" fontId="8" fillId="4" borderId="4" xfId="0" applyNumberFormat="1" applyFont="1" applyFill="1" applyBorder="1" applyAlignment="1">
      <alignment horizontal="left"/>
    </xf>
    <xf numFmtId="2" fontId="0" fillId="4" borderId="4" xfId="0" applyNumberFormat="1" applyFill="1" applyBorder="1"/>
    <xf numFmtId="2" fontId="1" fillId="4" borderId="1" xfId="0" applyNumberFormat="1" applyFont="1" applyFill="1" applyBorder="1"/>
    <xf numFmtId="2" fontId="8" fillId="4" borderId="1" xfId="0" applyNumberFormat="1" applyFont="1" applyFill="1" applyBorder="1"/>
    <xf numFmtId="2" fontId="7" fillId="4" borderId="1" xfId="0" applyNumberFormat="1" applyFont="1" applyFill="1" applyBorder="1" applyAlignment="1">
      <alignment horizontal="left"/>
    </xf>
    <xf numFmtId="2" fontId="1" fillId="4" borderId="20" xfId="0" applyNumberFormat="1" applyFont="1" applyFill="1" applyBorder="1"/>
    <xf numFmtId="2" fontId="1" fillId="4" borderId="13" xfId="0" applyNumberFormat="1" applyFont="1" applyFill="1" applyBorder="1"/>
    <xf numFmtId="2" fontId="8" fillId="4" borderId="20" xfId="0" applyNumberFormat="1" applyFont="1" applyFill="1" applyBorder="1"/>
    <xf numFmtId="2" fontId="8" fillId="4" borderId="13" xfId="0" applyNumberFormat="1" applyFont="1" applyFill="1" applyBorder="1"/>
    <xf numFmtId="0" fontId="0" fillId="7" borderId="1" xfId="0" applyFill="1" applyBorder="1" applyAlignment="1">
      <alignment horizontal="center" wrapText="1"/>
    </xf>
    <xf numFmtId="0" fontId="0" fillId="7" borderId="13" xfId="0" applyFill="1" applyBorder="1" applyAlignment="1">
      <alignment horizontal="center" wrapText="1"/>
    </xf>
    <xf numFmtId="0" fontId="1" fillId="7" borderId="13" xfId="0" applyFont="1" applyFill="1" applyBorder="1"/>
    <xf numFmtId="0" fontId="0" fillId="7" borderId="20" xfId="0" applyFill="1" applyBorder="1"/>
    <xf numFmtId="0" fontId="0" fillId="7" borderId="7" xfId="0" applyFill="1" applyBorder="1"/>
    <xf numFmtId="2" fontId="1" fillId="7" borderId="13" xfId="0" applyNumberFormat="1" applyFont="1" applyFill="1" applyBorder="1"/>
    <xf numFmtId="0" fontId="0" fillId="7" borderId="13" xfId="0" applyFill="1" applyBorder="1"/>
    <xf numFmtId="0" fontId="1" fillId="7" borderId="1" xfId="0" applyFont="1" applyFill="1" applyBorder="1"/>
    <xf numFmtId="0" fontId="0" fillId="7" borderId="1" xfId="0" applyFill="1" applyBorder="1"/>
    <xf numFmtId="0" fontId="0" fillId="7" borderId="4" xfId="0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164" fontId="3" fillId="3" borderId="24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4" borderId="17" xfId="0" applyNumberFormat="1" applyFont="1" applyFill="1" applyBorder="1" applyAlignment="1">
      <alignment horizontal="center"/>
    </xf>
    <xf numFmtId="164" fontId="3" fillId="4" borderId="24" xfId="0" applyNumberFormat="1" applyFont="1" applyFill="1" applyBorder="1" applyAlignment="1">
      <alignment horizontal="center"/>
    </xf>
    <xf numFmtId="164" fontId="3" fillId="4" borderId="18" xfId="0" applyNumberFormat="1" applyFont="1" applyFill="1" applyBorder="1" applyAlignment="1">
      <alignment horizontal="center"/>
    </xf>
    <xf numFmtId="164" fontId="3" fillId="4" borderId="25" xfId="0" applyNumberFormat="1" applyFont="1" applyFill="1" applyBorder="1" applyAlignment="1">
      <alignment horizontal="center"/>
    </xf>
    <xf numFmtId="164" fontId="2" fillId="6" borderId="3" xfId="0" applyNumberFormat="1" applyFont="1" applyFill="1" applyBorder="1" applyAlignment="1">
      <alignment horizontal="center"/>
    </xf>
    <xf numFmtId="164" fontId="3" fillId="6" borderId="34" xfId="0" applyNumberFormat="1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2" fillId="2" borderId="37" xfId="0" applyNumberFormat="1" applyFont="1" applyFill="1" applyBorder="1" applyAlignment="1">
      <alignment horizontal="center"/>
    </xf>
    <xf numFmtId="164" fontId="9" fillId="7" borderId="1" xfId="0" applyNumberFormat="1" applyFont="1" applyFill="1" applyBorder="1"/>
    <xf numFmtId="164" fontId="3" fillId="0" borderId="1" xfId="0" applyNumberFormat="1" applyFont="1" applyBorder="1" applyAlignment="1">
      <alignment horizontal="center"/>
    </xf>
    <xf numFmtId="0" fontId="11" fillId="8" borderId="1" xfId="0" applyFont="1" applyFill="1" applyBorder="1"/>
    <xf numFmtId="164" fontId="11" fillId="8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31E52-ABB5-42CB-9EB5-E7B8D6D9DE94}">
  <dimension ref="A3:Q65377"/>
  <sheetViews>
    <sheetView tabSelected="1" workbookViewId="0">
      <selection activeCell="B151" sqref="B151"/>
    </sheetView>
  </sheetViews>
  <sheetFormatPr defaultRowHeight="15" x14ac:dyDescent="0.25"/>
  <cols>
    <col min="1" max="1" width="12" customWidth="1"/>
    <col min="2" max="2" width="80" customWidth="1"/>
    <col min="3" max="3" width="15.5703125" customWidth="1"/>
    <col min="4" max="4" width="25.140625" customWidth="1"/>
    <col min="5" max="6" width="15.5703125" customWidth="1"/>
    <col min="7" max="7" width="23.5703125" customWidth="1"/>
    <col min="8" max="8" width="29.5703125" style="80" customWidth="1"/>
    <col min="9" max="9" width="29.7109375" style="80" customWidth="1"/>
    <col min="10" max="10" width="24.42578125" style="80" customWidth="1"/>
    <col min="11" max="11" width="23.5703125" style="80" customWidth="1"/>
    <col min="12" max="13" width="20.140625" customWidth="1"/>
    <col min="14" max="16" width="24.42578125" customWidth="1"/>
    <col min="17" max="17" width="15.28515625" customWidth="1"/>
    <col min="259" max="259" width="12" customWidth="1"/>
    <col min="260" max="260" width="80" customWidth="1"/>
    <col min="261" max="262" width="15.5703125" customWidth="1"/>
    <col min="263" max="263" width="23.5703125" customWidth="1"/>
    <col min="264" max="264" width="25.140625" customWidth="1"/>
    <col min="265" max="265" width="25.85546875" customWidth="1"/>
    <col min="266" max="266" width="23.5703125" customWidth="1"/>
    <col min="267" max="267" width="20.140625" customWidth="1"/>
    <col min="268" max="269" width="24.42578125" customWidth="1"/>
    <col min="270" max="270" width="23.85546875" customWidth="1"/>
    <col min="271" max="271" width="18" customWidth="1"/>
    <col min="272" max="272" width="15.28515625" customWidth="1"/>
    <col min="515" max="515" width="12" customWidth="1"/>
    <col min="516" max="516" width="80" customWidth="1"/>
    <col min="517" max="518" width="15.5703125" customWidth="1"/>
    <col min="519" max="519" width="23.5703125" customWidth="1"/>
    <col min="520" max="520" width="25.140625" customWidth="1"/>
    <col min="521" max="521" width="25.85546875" customWidth="1"/>
    <col min="522" max="522" width="23.5703125" customWidth="1"/>
    <col min="523" max="523" width="20.140625" customWidth="1"/>
    <col min="524" max="525" width="24.42578125" customWidth="1"/>
    <col min="526" max="526" width="23.85546875" customWidth="1"/>
    <col min="527" max="527" width="18" customWidth="1"/>
    <col min="528" max="528" width="15.28515625" customWidth="1"/>
    <col min="771" max="771" width="12" customWidth="1"/>
    <col min="772" max="772" width="80" customWidth="1"/>
    <col min="773" max="774" width="15.5703125" customWidth="1"/>
    <col min="775" max="775" width="23.5703125" customWidth="1"/>
    <col min="776" max="776" width="25.140625" customWidth="1"/>
    <col min="777" max="777" width="25.85546875" customWidth="1"/>
    <col min="778" max="778" width="23.5703125" customWidth="1"/>
    <col min="779" max="779" width="20.140625" customWidth="1"/>
    <col min="780" max="781" width="24.42578125" customWidth="1"/>
    <col min="782" max="782" width="23.85546875" customWidth="1"/>
    <col min="783" max="783" width="18" customWidth="1"/>
    <col min="784" max="784" width="15.28515625" customWidth="1"/>
    <col min="1027" max="1027" width="12" customWidth="1"/>
    <col min="1028" max="1028" width="80" customWidth="1"/>
    <col min="1029" max="1030" width="15.5703125" customWidth="1"/>
    <col min="1031" max="1031" width="23.5703125" customWidth="1"/>
    <col min="1032" max="1032" width="25.140625" customWidth="1"/>
    <col min="1033" max="1033" width="25.85546875" customWidth="1"/>
    <col min="1034" max="1034" width="23.5703125" customWidth="1"/>
    <col min="1035" max="1035" width="20.140625" customWidth="1"/>
    <col min="1036" max="1037" width="24.42578125" customWidth="1"/>
    <col min="1038" max="1038" width="23.85546875" customWidth="1"/>
    <col min="1039" max="1039" width="18" customWidth="1"/>
    <col min="1040" max="1040" width="15.28515625" customWidth="1"/>
    <col min="1283" max="1283" width="12" customWidth="1"/>
    <col min="1284" max="1284" width="80" customWidth="1"/>
    <col min="1285" max="1286" width="15.5703125" customWidth="1"/>
    <col min="1287" max="1287" width="23.5703125" customWidth="1"/>
    <col min="1288" max="1288" width="25.140625" customWidth="1"/>
    <col min="1289" max="1289" width="25.85546875" customWidth="1"/>
    <col min="1290" max="1290" width="23.5703125" customWidth="1"/>
    <col min="1291" max="1291" width="20.140625" customWidth="1"/>
    <col min="1292" max="1293" width="24.42578125" customWidth="1"/>
    <col min="1294" max="1294" width="23.85546875" customWidth="1"/>
    <col min="1295" max="1295" width="18" customWidth="1"/>
    <col min="1296" max="1296" width="15.28515625" customWidth="1"/>
    <col min="1539" max="1539" width="12" customWidth="1"/>
    <col min="1540" max="1540" width="80" customWidth="1"/>
    <col min="1541" max="1542" width="15.5703125" customWidth="1"/>
    <col min="1543" max="1543" width="23.5703125" customWidth="1"/>
    <col min="1544" max="1544" width="25.140625" customWidth="1"/>
    <col min="1545" max="1545" width="25.85546875" customWidth="1"/>
    <col min="1546" max="1546" width="23.5703125" customWidth="1"/>
    <col min="1547" max="1547" width="20.140625" customWidth="1"/>
    <col min="1548" max="1549" width="24.42578125" customWidth="1"/>
    <col min="1550" max="1550" width="23.85546875" customWidth="1"/>
    <col min="1551" max="1551" width="18" customWidth="1"/>
    <col min="1552" max="1552" width="15.28515625" customWidth="1"/>
    <col min="1795" max="1795" width="12" customWidth="1"/>
    <col min="1796" max="1796" width="80" customWidth="1"/>
    <col min="1797" max="1798" width="15.5703125" customWidth="1"/>
    <col min="1799" max="1799" width="23.5703125" customWidth="1"/>
    <col min="1800" max="1800" width="25.140625" customWidth="1"/>
    <col min="1801" max="1801" width="25.85546875" customWidth="1"/>
    <col min="1802" max="1802" width="23.5703125" customWidth="1"/>
    <col min="1803" max="1803" width="20.140625" customWidth="1"/>
    <col min="1804" max="1805" width="24.42578125" customWidth="1"/>
    <col min="1806" max="1806" width="23.85546875" customWidth="1"/>
    <col min="1807" max="1807" width="18" customWidth="1"/>
    <col min="1808" max="1808" width="15.28515625" customWidth="1"/>
    <col min="2051" max="2051" width="12" customWidth="1"/>
    <col min="2052" max="2052" width="80" customWidth="1"/>
    <col min="2053" max="2054" width="15.5703125" customWidth="1"/>
    <col min="2055" max="2055" width="23.5703125" customWidth="1"/>
    <col min="2056" max="2056" width="25.140625" customWidth="1"/>
    <col min="2057" max="2057" width="25.85546875" customWidth="1"/>
    <col min="2058" max="2058" width="23.5703125" customWidth="1"/>
    <col min="2059" max="2059" width="20.140625" customWidth="1"/>
    <col min="2060" max="2061" width="24.42578125" customWidth="1"/>
    <col min="2062" max="2062" width="23.85546875" customWidth="1"/>
    <col min="2063" max="2063" width="18" customWidth="1"/>
    <col min="2064" max="2064" width="15.28515625" customWidth="1"/>
    <col min="2307" max="2307" width="12" customWidth="1"/>
    <col min="2308" max="2308" width="80" customWidth="1"/>
    <col min="2309" max="2310" width="15.5703125" customWidth="1"/>
    <col min="2311" max="2311" width="23.5703125" customWidth="1"/>
    <col min="2312" max="2312" width="25.140625" customWidth="1"/>
    <col min="2313" max="2313" width="25.85546875" customWidth="1"/>
    <col min="2314" max="2314" width="23.5703125" customWidth="1"/>
    <col min="2315" max="2315" width="20.140625" customWidth="1"/>
    <col min="2316" max="2317" width="24.42578125" customWidth="1"/>
    <col min="2318" max="2318" width="23.85546875" customWidth="1"/>
    <col min="2319" max="2319" width="18" customWidth="1"/>
    <col min="2320" max="2320" width="15.28515625" customWidth="1"/>
    <col min="2563" max="2563" width="12" customWidth="1"/>
    <col min="2564" max="2564" width="80" customWidth="1"/>
    <col min="2565" max="2566" width="15.5703125" customWidth="1"/>
    <col min="2567" max="2567" width="23.5703125" customWidth="1"/>
    <col min="2568" max="2568" width="25.140625" customWidth="1"/>
    <col min="2569" max="2569" width="25.85546875" customWidth="1"/>
    <col min="2570" max="2570" width="23.5703125" customWidth="1"/>
    <col min="2571" max="2571" width="20.140625" customWidth="1"/>
    <col min="2572" max="2573" width="24.42578125" customWidth="1"/>
    <col min="2574" max="2574" width="23.85546875" customWidth="1"/>
    <col min="2575" max="2575" width="18" customWidth="1"/>
    <col min="2576" max="2576" width="15.28515625" customWidth="1"/>
    <col min="2819" max="2819" width="12" customWidth="1"/>
    <col min="2820" max="2820" width="80" customWidth="1"/>
    <col min="2821" max="2822" width="15.5703125" customWidth="1"/>
    <col min="2823" max="2823" width="23.5703125" customWidth="1"/>
    <col min="2824" max="2824" width="25.140625" customWidth="1"/>
    <col min="2825" max="2825" width="25.85546875" customWidth="1"/>
    <col min="2826" max="2826" width="23.5703125" customWidth="1"/>
    <col min="2827" max="2827" width="20.140625" customWidth="1"/>
    <col min="2828" max="2829" width="24.42578125" customWidth="1"/>
    <col min="2830" max="2830" width="23.85546875" customWidth="1"/>
    <col min="2831" max="2831" width="18" customWidth="1"/>
    <col min="2832" max="2832" width="15.28515625" customWidth="1"/>
    <col min="3075" max="3075" width="12" customWidth="1"/>
    <col min="3076" max="3076" width="80" customWidth="1"/>
    <col min="3077" max="3078" width="15.5703125" customWidth="1"/>
    <col min="3079" max="3079" width="23.5703125" customWidth="1"/>
    <col min="3080" max="3080" width="25.140625" customWidth="1"/>
    <col min="3081" max="3081" width="25.85546875" customWidth="1"/>
    <col min="3082" max="3082" width="23.5703125" customWidth="1"/>
    <col min="3083" max="3083" width="20.140625" customWidth="1"/>
    <col min="3084" max="3085" width="24.42578125" customWidth="1"/>
    <col min="3086" max="3086" width="23.85546875" customWidth="1"/>
    <col min="3087" max="3087" width="18" customWidth="1"/>
    <col min="3088" max="3088" width="15.28515625" customWidth="1"/>
    <col min="3331" max="3331" width="12" customWidth="1"/>
    <col min="3332" max="3332" width="80" customWidth="1"/>
    <col min="3333" max="3334" width="15.5703125" customWidth="1"/>
    <col min="3335" max="3335" width="23.5703125" customWidth="1"/>
    <col min="3336" max="3336" width="25.140625" customWidth="1"/>
    <col min="3337" max="3337" width="25.85546875" customWidth="1"/>
    <col min="3338" max="3338" width="23.5703125" customWidth="1"/>
    <col min="3339" max="3339" width="20.140625" customWidth="1"/>
    <col min="3340" max="3341" width="24.42578125" customWidth="1"/>
    <col min="3342" max="3342" width="23.85546875" customWidth="1"/>
    <col min="3343" max="3343" width="18" customWidth="1"/>
    <col min="3344" max="3344" width="15.28515625" customWidth="1"/>
    <col min="3587" max="3587" width="12" customWidth="1"/>
    <col min="3588" max="3588" width="80" customWidth="1"/>
    <col min="3589" max="3590" width="15.5703125" customWidth="1"/>
    <col min="3591" max="3591" width="23.5703125" customWidth="1"/>
    <col min="3592" max="3592" width="25.140625" customWidth="1"/>
    <col min="3593" max="3593" width="25.85546875" customWidth="1"/>
    <col min="3594" max="3594" width="23.5703125" customWidth="1"/>
    <col min="3595" max="3595" width="20.140625" customWidth="1"/>
    <col min="3596" max="3597" width="24.42578125" customWidth="1"/>
    <col min="3598" max="3598" width="23.85546875" customWidth="1"/>
    <col min="3599" max="3599" width="18" customWidth="1"/>
    <col min="3600" max="3600" width="15.28515625" customWidth="1"/>
    <col min="3843" max="3843" width="12" customWidth="1"/>
    <col min="3844" max="3844" width="80" customWidth="1"/>
    <col min="3845" max="3846" width="15.5703125" customWidth="1"/>
    <col min="3847" max="3847" width="23.5703125" customWidth="1"/>
    <col min="3848" max="3848" width="25.140625" customWidth="1"/>
    <col min="3849" max="3849" width="25.85546875" customWidth="1"/>
    <col min="3850" max="3850" width="23.5703125" customWidth="1"/>
    <col min="3851" max="3851" width="20.140625" customWidth="1"/>
    <col min="3852" max="3853" width="24.42578125" customWidth="1"/>
    <col min="3854" max="3854" width="23.85546875" customWidth="1"/>
    <col min="3855" max="3855" width="18" customWidth="1"/>
    <col min="3856" max="3856" width="15.28515625" customWidth="1"/>
    <col min="4099" max="4099" width="12" customWidth="1"/>
    <col min="4100" max="4100" width="80" customWidth="1"/>
    <col min="4101" max="4102" width="15.5703125" customWidth="1"/>
    <col min="4103" max="4103" width="23.5703125" customWidth="1"/>
    <col min="4104" max="4104" width="25.140625" customWidth="1"/>
    <col min="4105" max="4105" width="25.85546875" customWidth="1"/>
    <col min="4106" max="4106" width="23.5703125" customWidth="1"/>
    <col min="4107" max="4107" width="20.140625" customWidth="1"/>
    <col min="4108" max="4109" width="24.42578125" customWidth="1"/>
    <col min="4110" max="4110" width="23.85546875" customWidth="1"/>
    <col min="4111" max="4111" width="18" customWidth="1"/>
    <col min="4112" max="4112" width="15.28515625" customWidth="1"/>
    <col min="4355" max="4355" width="12" customWidth="1"/>
    <col min="4356" max="4356" width="80" customWidth="1"/>
    <col min="4357" max="4358" width="15.5703125" customWidth="1"/>
    <col min="4359" max="4359" width="23.5703125" customWidth="1"/>
    <col min="4360" max="4360" width="25.140625" customWidth="1"/>
    <col min="4361" max="4361" width="25.85546875" customWidth="1"/>
    <col min="4362" max="4362" width="23.5703125" customWidth="1"/>
    <col min="4363" max="4363" width="20.140625" customWidth="1"/>
    <col min="4364" max="4365" width="24.42578125" customWidth="1"/>
    <col min="4366" max="4366" width="23.85546875" customWidth="1"/>
    <col min="4367" max="4367" width="18" customWidth="1"/>
    <col min="4368" max="4368" width="15.28515625" customWidth="1"/>
    <col min="4611" max="4611" width="12" customWidth="1"/>
    <col min="4612" max="4612" width="80" customWidth="1"/>
    <col min="4613" max="4614" width="15.5703125" customWidth="1"/>
    <col min="4615" max="4615" width="23.5703125" customWidth="1"/>
    <col min="4616" max="4616" width="25.140625" customWidth="1"/>
    <col min="4617" max="4617" width="25.85546875" customWidth="1"/>
    <col min="4618" max="4618" width="23.5703125" customWidth="1"/>
    <col min="4619" max="4619" width="20.140625" customWidth="1"/>
    <col min="4620" max="4621" width="24.42578125" customWidth="1"/>
    <col min="4622" max="4622" width="23.85546875" customWidth="1"/>
    <col min="4623" max="4623" width="18" customWidth="1"/>
    <col min="4624" max="4624" width="15.28515625" customWidth="1"/>
    <col min="4867" max="4867" width="12" customWidth="1"/>
    <col min="4868" max="4868" width="80" customWidth="1"/>
    <col min="4869" max="4870" width="15.5703125" customWidth="1"/>
    <col min="4871" max="4871" width="23.5703125" customWidth="1"/>
    <col min="4872" max="4872" width="25.140625" customWidth="1"/>
    <col min="4873" max="4873" width="25.85546875" customWidth="1"/>
    <col min="4874" max="4874" width="23.5703125" customWidth="1"/>
    <col min="4875" max="4875" width="20.140625" customWidth="1"/>
    <col min="4876" max="4877" width="24.42578125" customWidth="1"/>
    <col min="4878" max="4878" width="23.85546875" customWidth="1"/>
    <col min="4879" max="4879" width="18" customWidth="1"/>
    <col min="4880" max="4880" width="15.28515625" customWidth="1"/>
    <col min="5123" max="5123" width="12" customWidth="1"/>
    <col min="5124" max="5124" width="80" customWidth="1"/>
    <col min="5125" max="5126" width="15.5703125" customWidth="1"/>
    <col min="5127" max="5127" width="23.5703125" customWidth="1"/>
    <col min="5128" max="5128" width="25.140625" customWidth="1"/>
    <col min="5129" max="5129" width="25.85546875" customWidth="1"/>
    <col min="5130" max="5130" width="23.5703125" customWidth="1"/>
    <col min="5131" max="5131" width="20.140625" customWidth="1"/>
    <col min="5132" max="5133" width="24.42578125" customWidth="1"/>
    <col min="5134" max="5134" width="23.85546875" customWidth="1"/>
    <col min="5135" max="5135" width="18" customWidth="1"/>
    <col min="5136" max="5136" width="15.28515625" customWidth="1"/>
    <col min="5379" max="5379" width="12" customWidth="1"/>
    <col min="5380" max="5380" width="80" customWidth="1"/>
    <col min="5381" max="5382" width="15.5703125" customWidth="1"/>
    <col min="5383" max="5383" width="23.5703125" customWidth="1"/>
    <col min="5384" max="5384" width="25.140625" customWidth="1"/>
    <col min="5385" max="5385" width="25.85546875" customWidth="1"/>
    <col min="5386" max="5386" width="23.5703125" customWidth="1"/>
    <col min="5387" max="5387" width="20.140625" customWidth="1"/>
    <col min="5388" max="5389" width="24.42578125" customWidth="1"/>
    <col min="5390" max="5390" width="23.85546875" customWidth="1"/>
    <col min="5391" max="5391" width="18" customWidth="1"/>
    <col min="5392" max="5392" width="15.28515625" customWidth="1"/>
    <col min="5635" max="5635" width="12" customWidth="1"/>
    <col min="5636" max="5636" width="80" customWidth="1"/>
    <col min="5637" max="5638" width="15.5703125" customWidth="1"/>
    <col min="5639" max="5639" width="23.5703125" customWidth="1"/>
    <col min="5640" max="5640" width="25.140625" customWidth="1"/>
    <col min="5641" max="5641" width="25.85546875" customWidth="1"/>
    <col min="5642" max="5642" width="23.5703125" customWidth="1"/>
    <col min="5643" max="5643" width="20.140625" customWidth="1"/>
    <col min="5644" max="5645" width="24.42578125" customWidth="1"/>
    <col min="5646" max="5646" width="23.85546875" customWidth="1"/>
    <col min="5647" max="5647" width="18" customWidth="1"/>
    <col min="5648" max="5648" width="15.28515625" customWidth="1"/>
    <col min="5891" max="5891" width="12" customWidth="1"/>
    <col min="5892" max="5892" width="80" customWidth="1"/>
    <col min="5893" max="5894" width="15.5703125" customWidth="1"/>
    <col min="5895" max="5895" width="23.5703125" customWidth="1"/>
    <col min="5896" max="5896" width="25.140625" customWidth="1"/>
    <col min="5897" max="5897" width="25.85546875" customWidth="1"/>
    <col min="5898" max="5898" width="23.5703125" customWidth="1"/>
    <col min="5899" max="5899" width="20.140625" customWidth="1"/>
    <col min="5900" max="5901" width="24.42578125" customWidth="1"/>
    <col min="5902" max="5902" width="23.85546875" customWidth="1"/>
    <col min="5903" max="5903" width="18" customWidth="1"/>
    <col min="5904" max="5904" width="15.28515625" customWidth="1"/>
    <col min="6147" max="6147" width="12" customWidth="1"/>
    <col min="6148" max="6148" width="80" customWidth="1"/>
    <col min="6149" max="6150" width="15.5703125" customWidth="1"/>
    <col min="6151" max="6151" width="23.5703125" customWidth="1"/>
    <col min="6152" max="6152" width="25.140625" customWidth="1"/>
    <col min="6153" max="6153" width="25.85546875" customWidth="1"/>
    <col min="6154" max="6154" width="23.5703125" customWidth="1"/>
    <col min="6155" max="6155" width="20.140625" customWidth="1"/>
    <col min="6156" max="6157" width="24.42578125" customWidth="1"/>
    <col min="6158" max="6158" width="23.85546875" customWidth="1"/>
    <col min="6159" max="6159" width="18" customWidth="1"/>
    <col min="6160" max="6160" width="15.28515625" customWidth="1"/>
    <col min="6403" max="6403" width="12" customWidth="1"/>
    <col min="6404" max="6404" width="80" customWidth="1"/>
    <col min="6405" max="6406" width="15.5703125" customWidth="1"/>
    <col min="6407" max="6407" width="23.5703125" customWidth="1"/>
    <col min="6408" max="6408" width="25.140625" customWidth="1"/>
    <col min="6409" max="6409" width="25.85546875" customWidth="1"/>
    <col min="6410" max="6410" width="23.5703125" customWidth="1"/>
    <col min="6411" max="6411" width="20.140625" customWidth="1"/>
    <col min="6412" max="6413" width="24.42578125" customWidth="1"/>
    <col min="6414" max="6414" width="23.85546875" customWidth="1"/>
    <col min="6415" max="6415" width="18" customWidth="1"/>
    <col min="6416" max="6416" width="15.28515625" customWidth="1"/>
    <col min="6659" max="6659" width="12" customWidth="1"/>
    <col min="6660" max="6660" width="80" customWidth="1"/>
    <col min="6661" max="6662" width="15.5703125" customWidth="1"/>
    <col min="6663" max="6663" width="23.5703125" customWidth="1"/>
    <col min="6664" max="6664" width="25.140625" customWidth="1"/>
    <col min="6665" max="6665" width="25.85546875" customWidth="1"/>
    <col min="6666" max="6666" width="23.5703125" customWidth="1"/>
    <col min="6667" max="6667" width="20.140625" customWidth="1"/>
    <col min="6668" max="6669" width="24.42578125" customWidth="1"/>
    <col min="6670" max="6670" width="23.85546875" customWidth="1"/>
    <col min="6671" max="6671" width="18" customWidth="1"/>
    <col min="6672" max="6672" width="15.28515625" customWidth="1"/>
    <col min="6915" max="6915" width="12" customWidth="1"/>
    <col min="6916" max="6916" width="80" customWidth="1"/>
    <col min="6917" max="6918" width="15.5703125" customWidth="1"/>
    <col min="6919" max="6919" width="23.5703125" customWidth="1"/>
    <col min="6920" max="6920" width="25.140625" customWidth="1"/>
    <col min="6921" max="6921" width="25.85546875" customWidth="1"/>
    <col min="6922" max="6922" width="23.5703125" customWidth="1"/>
    <col min="6923" max="6923" width="20.140625" customWidth="1"/>
    <col min="6924" max="6925" width="24.42578125" customWidth="1"/>
    <col min="6926" max="6926" width="23.85546875" customWidth="1"/>
    <col min="6927" max="6927" width="18" customWidth="1"/>
    <col min="6928" max="6928" width="15.28515625" customWidth="1"/>
    <col min="7171" max="7171" width="12" customWidth="1"/>
    <col min="7172" max="7172" width="80" customWidth="1"/>
    <col min="7173" max="7174" width="15.5703125" customWidth="1"/>
    <col min="7175" max="7175" width="23.5703125" customWidth="1"/>
    <col min="7176" max="7176" width="25.140625" customWidth="1"/>
    <col min="7177" max="7177" width="25.85546875" customWidth="1"/>
    <col min="7178" max="7178" width="23.5703125" customWidth="1"/>
    <col min="7179" max="7179" width="20.140625" customWidth="1"/>
    <col min="7180" max="7181" width="24.42578125" customWidth="1"/>
    <col min="7182" max="7182" width="23.85546875" customWidth="1"/>
    <col min="7183" max="7183" width="18" customWidth="1"/>
    <col min="7184" max="7184" width="15.28515625" customWidth="1"/>
    <col min="7427" max="7427" width="12" customWidth="1"/>
    <col min="7428" max="7428" width="80" customWidth="1"/>
    <col min="7429" max="7430" width="15.5703125" customWidth="1"/>
    <col min="7431" max="7431" width="23.5703125" customWidth="1"/>
    <col min="7432" max="7432" width="25.140625" customWidth="1"/>
    <col min="7433" max="7433" width="25.85546875" customWidth="1"/>
    <col min="7434" max="7434" width="23.5703125" customWidth="1"/>
    <col min="7435" max="7435" width="20.140625" customWidth="1"/>
    <col min="7436" max="7437" width="24.42578125" customWidth="1"/>
    <col min="7438" max="7438" width="23.85546875" customWidth="1"/>
    <col min="7439" max="7439" width="18" customWidth="1"/>
    <col min="7440" max="7440" width="15.28515625" customWidth="1"/>
    <col min="7683" max="7683" width="12" customWidth="1"/>
    <col min="7684" max="7684" width="80" customWidth="1"/>
    <col min="7685" max="7686" width="15.5703125" customWidth="1"/>
    <col min="7687" max="7687" width="23.5703125" customWidth="1"/>
    <col min="7688" max="7688" width="25.140625" customWidth="1"/>
    <col min="7689" max="7689" width="25.85546875" customWidth="1"/>
    <col min="7690" max="7690" width="23.5703125" customWidth="1"/>
    <col min="7691" max="7691" width="20.140625" customWidth="1"/>
    <col min="7692" max="7693" width="24.42578125" customWidth="1"/>
    <col min="7694" max="7694" width="23.85546875" customWidth="1"/>
    <col min="7695" max="7695" width="18" customWidth="1"/>
    <col min="7696" max="7696" width="15.28515625" customWidth="1"/>
    <col min="7939" max="7939" width="12" customWidth="1"/>
    <col min="7940" max="7940" width="80" customWidth="1"/>
    <col min="7941" max="7942" width="15.5703125" customWidth="1"/>
    <col min="7943" max="7943" width="23.5703125" customWidth="1"/>
    <col min="7944" max="7944" width="25.140625" customWidth="1"/>
    <col min="7945" max="7945" width="25.85546875" customWidth="1"/>
    <col min="7946" max="7946" width="23.5703125" customWidth="1"/>
    <col min="7947" max="7947" width="20.140625" customWidth="1"/>
    <col min="7948" max="7949" width="24.42578125" customWidth="1"/>
    <col min="7950" max="7950" width="23.85546875" customWidth="1"/>
    <col min="7951" max="7951" width="18" customWidth="1"/>
    <col min="7952" max="7952" width="15.28515625" customWidth="1"/>
    <col min="8195" max="8195" width="12" customWidth="1"/>
    <col min="8196" max="8196" width="80" customWidth="1"/>
    <col min="8197" max="8198" width="15.5703125" customWidth="1"/>
    <col min="8199" max="8199" width="23.5703125" customWidth="1"/>
    <col min="8200" max="8200" width="25.140625" customWidth="1"/>
    <col min="8201" max="8201" width="25.85546875" customWidth="1"/>
    <col min="8202" max="8202" width="23.5703125" customWidth="1"/>
    <col min="8203" max="8203" width="20.140625" customWidth="1"/>
    <col min="8204" max="8205" width="24.42578125" customWidth="1"/>
    <col min="8206" max="8206" width="23.85546875" customWidth="1"/>
    <col min="8207" max="8207" width="18" customWidth="1"/>
    <col min="8208" max="8208" width="15.28515625" customWidth="1"/>
    <col min="8451" max="8451" width="12" customWidth="1"/>
    <col min="8452" max="8452" width="80" customWidth="1"/>
    <col min="8453" max="8454" width="15.5703125" customWidth="1"/>
    <col min="8455" max="8455" width="23.5703125" customWidth="1"/>
    <col min="8456" max="8456" width="25.140625" customWidth="1"/>
    <col min="8457" max="8457" width="25.85546875" customWidth="1"/>
    <col min="8458" max="8458" width="23.5703125" customWidth="1"/>
    <col min="8459" max="8459" width="20.140625" customWidth="1"/>
    <col min="8460" max="8461" width="24.42578125" customWidth="1"/>
    <col min="8462" max="8462" width="23.85546875" customWidth="1"/>
    <col min="8463" max="8463" width="18" customWidth="1"/>
    <col min="8464" max="8464" width="15.28515625" customWidth="1"/>
    <col min="8707" max="8707" width="12" customWidth="1"/>
    <col min="8708" max="8708" width="80" customWidth="1"/>
    <col min="8709" max="8710" width="15.5703125" customWidth="1"/>
    <col min="8711" max="8711" width="23.5703125" customWidth="1"/>
    <col min="8712" max="8712" width="25.140625" customWidth="1"/>
    <col min="8713" max="8713" width="25.85546875" customWidth="1"/>
    <col min="8714" max="8714" width="23.5703125" customWidth="1"/>
    <col min="8715" max="8715" width="20.140625" customWidth="1"/>
    <col min="8716" max="8717" width="24.42578125" customWidth="1"/>
    <col min="8718" max="8718" width="23.85546875" customWidth="1"/>
    <col min="8719" max="8719" width="18" customWidth="1"/>
    <col min="8720" max="8720" width="15.28515625" customWidth="1"/>
    <col min="8963" max="8963" width="12" customWidth="1"/>
    <col min="8964" max="8964" width="80" customWidth="1"/>
    <col min="8965" max="8966" width="15.5703125" customWidth="1"/>
    <col min="8967" max="8967" width="23.5703125" customWidth="1"/>
    <col min="8968" max="8968" width="25.140625" customWidth="1"/>
    <col min="8969" max="8969" width="25.85546875" customWidth="1"/>
    <col min="8970" max="8970" width="23.5703125" customWidth="1"/>
    <col min="8971" max="8971" width="20.140625" customWidth="1"/>
    <col min="8972" max="8973" width="24.42578125" customWidth="1"/>
    <col min="8974" max="8974" width="23.85546875" customWidth="1"/>
    <col min="8975" max="8975" width="18" customWidth="1"/>
    <col min="8976" max="8976" width="15.28515625" customWidth="1"/>
    <col min="9219" max="9219" width="12" customWidth="1"/>
    <col min="9220" max="9220" width="80" customWidth="1"/>
    <col min="9221" max="9222" width="15.5703125" customWidth="1"/>
    <col min="9223" max="9223" width="23.5703125" customWidth="1"/>
    <col min="9224" max="9224" width="25.140625" customWidth="1"/>
    <col min="9225" max="9225" width="25.85546875" customWidth="1"/>
    <col min="9226" max="9226" width="23.5703125" customWidth="1"/>
    <col min="9227" max="9227" width="20.140625" customWidth="1"/>
    <col min="9228" max="9229" width="24.42578125" customWidth="1"/>
    <col min="9230" max="9230" width="23.85546875" customWidth="1"/>
    <col min="9231" max="9231" width="18" customWidth="1"/>
    <col min="9232" max="9232" width="15.28515625" customWidth="1"/>
    <col min="9475" max="9475" width="12" customWidth="1"/>
    <col min="9476" max="9476" width="80" customWidth="1"/>
    <col min="9477" max="9478" width="15.5703125" customWidth="1"/>
    <col min="9479" max="9479" width="23.5703125" customWidth="1"/>
    <col min="9480" max="9480" width="25.140625" customWidth="1"/>
    <col min="9481" max="9481" width="25.85546875" customWidth="1"/>
    <col min="9482" max="9482" width="23.5703125" customWidth="1"/>
    <col min="9483" max="9483" width="20.140625" customWidth="1"/>
    <col min="9484" max="9485" width="24.42578125" customWidth="1"/>
    <col min="9486" max="9486" width="23.85546875" customWidth="1"/>
    <col min="9487" max="9487" width="18" customWidth="1"/>
    <col min="9488" max="9488" width="15.28515625" customWidth="1"/>
    <col min="9731" max="9731" width="12" customWidth="1"/>
    <col min="9732" max="9732" width="80" customWidth="1"/>
    <col min="9733" max="9734" width="15.5703125" customWidth="1"/>
    <col min="9735" max="9735" width="23.5703125" customWidth="1"/>
    <col min="9736" max="9736" width="25.140625" customWidth="1"/>
    <col min="9737" max="9737" width="25.85546875" customWidth="1"/>
    <col min="9738" max="9738" width="23.5703125" customWidth="1"/>
    <col min="9739" max="9739" width="20.140625" customWidth="1"/>
    <col min="9740" max="9741" width="24.42578125" customWidth="1"/>
    <col min="9742" max="9742" width="23.85546875" customWidth="1"/>
    <col min="9743" max="9743" width="18" customWidth="1"/>
    <col min="9744" max="9744" width="15.28515625" customWidth="1"/>
    <col min="9987" max="9987" width="12" customWidth="1"/>
    <col min="9988" max="9988" width="80" customWidth="1"/>
    <col min="9989" max="9990" width="15.5703125" customWidth="1"/>
    <col min="9991" max="9991" width="23.5703125" customWidth="1"/>
    <col min="9992" max="9992" width="25.140625" customWidth="1"/>
    <col min="9993" max="9993" width="25.85546875" customWidth="1"/>
    <col min="9994" max="9994" width="23.5703125" customWidth="1"/>
    <col min="9995" max="9995" width="20.140625" customWidth="1"/>
    <col min="9996" max="9997" width="24.42578125" customWidth="1"/>
    <col min="9998" max="9998" width="23.85546875" customWidth="1"/>
    <col min="9999" max="9999" width="18" customWidth="1"/>
    <col min="10000" max="10000" width="15.28515625" customWidth="1"/>
    <col min="10243" max="10243" width="12" customWidth="1"/>
    <col min="10244" max="10244" width="80" customWidth="1"/>
    <col min="10245" max="10246" width="15.5703125" customWidth="1"/>
    <col min="10247" max="10247" width="23.5703125" customWidth="1"/>
    <col min="10248" max="10248" width="25.140625" customWidth="1"/>
    <col min="10249" max="10249" width="25.85546875" customWidth="1"/>
    <col min="10250" max="10250" width="23.5703125" customWidth="1"/>
    <col min="10251" max="10251" width="20.140625" customWidth="1"/>
    <col min="10252" max="10253" width="24.42578125" customWidth="1"/>
    <col min="10254" max="10254" width="23.85546875" customWidth="1"/>
    <col min="10255" max="10255" width="18" customWidth="1"/>
    <col min="10256" max="10256" width="15.28515625" customWidth="1"/>
    <col min="10499" max="10499" width="12" customWidth="1"/>
    <col min="10500" max="10500" width="80" customWidth="1"/>
    <col min="10501" max="10502" width="15.5703125" customWidth="1"/>
    <col min="10503" max="10503" width="23.5703125" customWidth="1"/>
    <col min="10504" max="10504" width="25.140625" customWidth="1"/>
    <col min="10505" max="10505" width="25.85546875" customWidth="1"/>
    <col min="10506" max="10506" width="23.5703125" customWidth="1"/>
    <col min="10507" max="10507" width="20.140625" customWidth="1"/>
    <col min="10508" max="10509" width="24.42578125" customWidth="1"/>
    <col min="10510" max="10510" width="23.85546875" customWidth="1"/>
    <col min="10511" max="10511" width="18" customWidth="1"/>
    <col min="10512" max="10512" width="15.28515625" customWidth="1"/>
    <col min="10755" max="10755" width="12" customWidth="1"/>
    <col min="10756" max="10756" width="80" customWidth="1"/>
    <col min="10757" max="10758" width="15.5703125" customWidth="1"/>
    <col min="10759" max="10759" width="23.5703125" customWidth="1"/>
    <col min="10760" max="10760" width="25.140625" customWidth="1"/>
    <col min="10761" max="10761" width="25.85546875" customWidth="1"/>
    <col min="10762" max="10762" width="23.5703125" customWidth="1"/>
    <col min="10763" max="10763" width="20.140625" customWidth="1"/>
    <col min="10764" max="10765" width="24.42578125" customWidth="1"/>
    <col min="10766" max="10766" width="23.85546875" customWidth="1"/>
    <col min="10767" max="10767" width="18" customWidth="1"/>
    <col min="10768" max="10768" width="15.28515625" customWidth="1"/>
    <col min="11011" max="11011" width="12" customWidth="1"/>
    <col min="11012" max="11012" width="80" customWidth="1"/>
    <col min="11013" max="11014" width="15.5703125" customWidth="1"/>
    <col min="11015" max="11015" width="23.5703125" customWidth="1"/>
    <col min="11016" max="11016" width="25.140625" customWidth="1"/>
    <col min="11017" max="11017" width="25.85546875" customWidth="1"/>
    <col min="11018" max="11018" width="23.5703125" customWidth="1"/>
    <col min="11019" max="11019" width="20.140625" customWidth="1"/>
    <col min="11020" max="11021" width="24.42578125" customWidth="1"/>
    <col min="11022" max="11022" width="23.85546875" customWidth="1"/>
    <col min="11023" max="11023" width="18" customWidth="1"/>
    <col min="11024" max="11024" width="15.28515625" customWidth="1"/>
    <col min="11267" max="11267" width="12" customWidth="1"/>
    <col min="11268" max="11268" width="80" customWidth="1"/>
    <col min="11269" max="11270" width="15.5703125" customWidth="1"/>
    <col min="11271" max="11271" width="23.5703125" customWidth="1"/>
    <col min="11272" max="11272" width="25.140625" customWidth="1"/>
    <col min="11273" max="11273" width="25.85546875" customWidth="1"/>
    <col min="11274" max="11274" width="23.5703125" customWidth="1"/>
    <col min="11275" max="11275" width="20.140625" customWidth="1"/>
    <col min="11276" max="11277" width="24.42578125" customWidth="1"/>
    <col min="11278" max="11278" width="23.85546875" customWidth="1"/>
    <col min="11279" max="11279" width="18" customWidth="1"/>
    <col min="11280" max="11280" width="15.28515625" customWidth="1"/>
    <col min="11523" max="11523" width="12" customWidth="1"/>
    <col min="11524" max="11524" width="80" customWidth="1"/>
    <col min="11525" max="11526" width="15.5703125" customWidth="1"/>
    <col min="11527" max="11527" width="23.5703125" customWidth="1"/>
    <col min="11528" max="11528" width="25.140625" customWidth="1"/>
    <col min="11529" max="11529" width="25.85546875" customWidth="1"/>
    <col min="11530" max="11530" width="23.5703125" customWidth="1"/>
    <col min="11531" max="11531" width="20.140625" customWidth="1"/>
    <col min="11532" max="11533" width="24.42578125" customWidth="1"/>
    <col min="11534" max="11534" width="23.85546875" customWidth="1"/>
    <col min="11535" max="11535" width="18" customWidth="1"/>
    <col min="11536" max="11536" width="15.28515625" customWidth="1"/>
    <col min="11779" max="11779" width="12" customWidth="1"/>
    <col min="11780" max="11780" width="80" customWidth="1"/>
    <col min="11781" max="11782" width="15.5703125" customWidth="1"/>
    <col min="11783" max="11783" width="23.5703125" customWidth="1"/>
    <col min="11784" max="11784" width="25.140625" customWidth="1"/>
    <col min="11785" max="11785" width="25.85546875" customWidth="1"/>
    <col min="11786" max="11786" width="23.5703125" customWidth="1"/>
    <col min="11787" max="11787" width="20.140625" customWidth="1"/>
    <col min="11788" max="11789" width="24.42578125" customWidth="1"/>
    <col min="11790" max="11790" width="23.85546875" customWidth="1"/>
    <col min="11791" max="11791" width="18" customWidth="1"/>
    <col min="11792" max="11792" width="15.28515625" customWidth="1"/>
    <col min="12035" max="12035" width="12" customWidth="1"/>
    <col min="12036" max="12036" width="80" customWidth="1"/>
    <col min="12037" max="12038" width="15.5703125" customWidth="1"/>
    <col min="12039" max="12039" width="23.5703125" customWidth="1"/>
    <col min="12040" max="12040" width="25.140625" customWidth="1"/>
    <col min="12041" max="12041" width="25.85546875" customWidth="1"/>
    <col min="12042" max="12042" width="23.5703125" customWidth="1"/>
    <col min="12043" max="12043" width="20.140625" customWidth="1"/>
    <col min="12044" max="12045" width="24.42578125" customWidth="1"/>
    <col min="12046" max="12046" width="23.85546875" customWidth="1"/>
    <col min="12047" max="12047" width="18" customWidth="1"/>
    <col min="12048" max="12048" width="15.28515625" customWidth="1"/>
    <col min="12291" max="12291" width="12" customWidth="1"/>
    <col min="12292" max="12292" width="80" customWidth="1"/>
    <col min="12293" max="12294" width="15.5703125" customWidth="1"/>
    <col min="12295" max="12295" width="23.5703125" customWidth="1"/>
    <col min="12296" max="12296" width="25.140625" customWidth="1"/>
    <col min="12297" max="12297" width="25.85546875" customWidth="1"/>
    <col min="12298" max="12298" width="23.5703125" customWidth="1"/>
    <col min="12299" max="12299" width="20.140625" customWidth="1"/>
    <col min="12300" max="12301" width="24.42578125" customWidth="1"/>
    <col min="12302" max="12302" width="23.85546875" customWidth="1"/>
    <col min="12303" max="12303" width="18" customWidth="1"/>
    <col min="12304" max="12304" width="15.28515625" customWidth="1"/>
    <col min="12547" max="12547" width="12" customWidth="1"/>
    <col min="12548" max="12548" width="80" customWidth="1"/>
    <col min="12549" max="12550" width="15.5703125" customWidth="1"/>
    <col min="12551" max="12551" width="23.5703125" customWidth="1"/>
    <col min="12552" max="12552" width="25.140625" customWidth="1"/>
    <col min="12553" max="12553" width="25.85546875" customWidth="1"/>
    <col min="12554" max="12554" width="23.5703125" customWidth="1"/>
    <col min="12555" max="12555" width="20.140625" customWidth="1"/>
    <col min="12556" max="12557" width="24.42578125" customWidth="1"/>
    <col min="12558" max="12558" width="23.85546875" customWidth="1"/>
    <col min="12559" max="12559" width="18" customWidth="1"/>
    <col min="12560" max="12560" width="15.28515625" customWidth="1"/>
    <col min="12803" max="12803" width="12" customWidth="1"/>
    <col min="12804" max="12804" width="80" customWidth="1"/>
    <col min="12805" max="12806" width="15.5703125" customWidth="1"/>
    <col min="12807" max="12807" width="23.5703125" customWidth="1"/>
    <col min="12808" max="12808" width="25.140625" customWidth="1"/>
    <col min="12809" max="12809" width="25.85546875" customWidth="1"/>
    <col min="12810" max="12810" width="23.5703125" customWidth="1"/>
    <col min="12811" max="12811" width="20.140625" customWidth="1"/>
    <col min="12812" max="12813" width="24.42578125" customWidth="1"/>
    <col min="12814" max="12814" width="23.85546875" customWidth="1"/>
    <col min="12815" max="12815" width="18" customWidth="1"/>
    <col min="12816" max="12816" width="15.28515625" customWidth="1"/>
    <col min="13059" max="13059" width="12" customWidth="1"/>
    <col min="13060" max="13060" width="80" customWidth="1"/>
    <col min="13061" max="13062" width="15.5703125" customWidth="1"/>
    <col min="13063" max="13063" width="23.5703125" customWidth="1"/>
    <col min="13064" max="13064" width="25.140625" customWidth="1"/>
    <col min="13065" max="13065" width="25.85546875" customWidth="1"/>
    <col min="13066" max="13066" width="23.5703125" customWidth="1"/>
    <col min="13067" max="13067" width="20.140625" customWidth="1"/>
    <col min="13068" max="13069" width="24.42578125" customWidth="1"/>
    <col min="13070" max="13070" width="23.85546875" customWidth="1"/>
    <col min="13071" max="13071" width="18" customWidth="1"/>
    <col min="13072" max="13072" width="15.28515625" customWidth="1"/>
    <col min="13315" max="13315" width="12" customWidth="1"/>
    <col min="13316" max="13316" width="80" customWidth="1"/>
    <col min="13317" max="13318" width="15.5703125" customWidth="1"/>
    <col min="13319" max="13319" width="23.5703125" customWidth="1"/>
    <col min="13320" max="13320" width="25.140625" customWidth="1"/>
    <col min="13321" max="13321" width="25.85546875" customWidth="1"/>
    <col min="13322" max="13322" width="23.5703125" customWidth="1"/>
    <col min="13323" max="13323" width="20.140625" customWidth="1"/>
    <col min="13324" max="13325" width="24.42578125" customWidth="1"/>
    <col min="13326" max="13326" width="23.85546875" customWidth="1"/>
    <col min="13327" max="13327" width="18" customWidth="1"/>
    <col min="13328" max="13328" width="15.28515625" customWidth="1"/>
    <col min="13571" max="13571" width="12" customWidth="1"/>
    <col min="13572" max="13572" width="80" customWidth="1"/>
    <col min="13573" max="13574" width="15.5703125" customWidth="1"/>
    <col min="13575" max="13575" width="23.5703125" customWidth="1"/>
    <col min="13576" max="13576" width="25.140625" customWidth="1"/>
    <col min="13577" max="13577" width="25.85546875" customWidth="1"/>
    <col min="13578" max="13578" width="23.5703125" customWidth="1"/>
    <col min="13579" max="13579" width="20.140625" customWidth="1"/>
    <col min="13580" max="13581" width="24.42578125" customWidth="1"/>
    <col min="13582" max="13582" width="23.85546875" customWidth="1"/>
    <col min="13583" max="13583" width="18" customWidth="1"/>
    <col min="13584" max="13584" width="15.28515625" customWidth="1"/>
    <col min="13827" max="13827" width="12" customWidth="1"/>
    <col min="13828" max="13828" width="80" customWidth="1"/>
    <col min="13829" max="13830" width="15.5703125" customWidth="1"/>
    <col min="13831" max="13831" width="23.5703125" customWidth="1"/>
    <col min="13832" max="13832" width="25.140625" customWidth="1"/>
    <col min="13833" max="13833" width="25.85546875" customWidth="1"/>
    <col min="13834" max="13834" width="23.5703125" customWidth="1"/>
    <col min="13835" max="13835" width="20.140625" customWidth="1"/>
    <col min="13836" max="13837" width="24.42578125" customWidth="1"/>
    <col min="13838" max="13838" width="23.85546875" customWidth="1"/>
    <col min="13839" max="13839" width="18" customWidth="1"/>
    <col min="13840" max="13840" width="15.28515625" customWidth="1"/>
    <col min="14083" max="14083" width="12" customWidth="1"/>
    <col min="14084" max="14084" width="80" customWidth="1"/>
    <col min="14085" max="14086" width="15.5703125" customWidth="1"/>
    <col min="14087" max="14087" width="23.5703125" customWidth="1"/>
    <col min="14088" max="14088" width="25.140625" customWidth="1"/>
    <col min="14089" max="14089" width="25.85546875" customWidth="1"/>
    <col min="14090" max="14090" width="23.5703125" customWidth="1"/>
    <col min="14091" max="14091" width="20.140625" customWidth="1"/>
    <col min="14092" max="14093" width="24.42578125" customWidth="1"/>
    <col min="14094" max="14094" width="23.85546875" customWidth="1"/>
    <col min="14095" max="14095" width="18" customWidth="1"/>
    <col min="14096" max="14096" width="15.28515625" customWidth="1"/>
    <col min="14339" max="14339" width="12" customWidth="1"/>
    <col min="14340" max="14340" width="80" customWidth="1"/>
    <col min="14341" max="14342" width="15.5703125" customWidth="1"/>
    <col min="14343" max="14343" width="23.5703125" customWidth="1"/>
    <col min="14344" max="14344" width="25.140625" customWidth="1"/>
    <col min="14345" max="14345" width="25.85546875" customWidth="1"/>
    <col min="14346" max="14346" width="23.5703125" customWidth="1"/>
    <col min="14347" max="14347" width="20.140625" customWidth="1"/>
    <col min="14348" max="14349" width="24.42578125" customWidth="1"/>
    <col min="14350" max="14350" width="23.85546875" customWidth="1"/>
    <col min="14351" max="14351" width="18" customWidth="1"/>
    <col min="14352" max="14352" width="15.28515625" customWidth="1"/>
    <col min="14595" max="14595" width="12" customWidth="1"/>
    <col min="14596" max="14596" width="80" customWidth="1"/>
    <col min="14597" max="14598" width="15.5703125" customWidth="1"/>
    <col min="14599" max="14599" width="23.5703125" customWidth="1"/>
    <col min="14600" max="14600" width="25.140625" customWidth="1"/>
    <col min="14601" max="14601" width="25.85546875" customWidth="1"/>
    <col min="14602" max="14602" width="23.5703125" customWidth="1"/>
    <col min="14603" max="14603" width="20.140625" customWidth="1"/>
    <col min="14604" max="14605" width="24.42578125" customWidth="1"/>
    <col min="14606" max="14606" width="23.85546875" customWidth="1"/>
    <col min="14607" max="14607" width="18" customWidth="1"/>
    <col min="14608" max="14608" width="15.28515625" customWidth="1"/>
    <col min="14851" max="14851" width="12" customWidth="1"/>
    <col min="14852" max="14852" width="80" customWidth="1"/>
    <col min="14853" max="14854" width="15.5703125" customWidth="1"/>
    <col min="14855" max="14855" width="23.5703125" customWidth="1"/>
    <col min="14856" max="14856" width="25.140625" customWidth="1"/>
    <col min="14857" max="14857" width="25.85546875" customWidth="1"/>
    <col min="14858" max="14858" width="23.5703125" customWidth="1"/>
    <col min="14859" max="14859" width="20.140625" customWidth="1"/>
    <col min="14860" max="14861" width="24.42578125" customWidth="1"/>
    <col min="14862" max="14862" width="23.85546875" customWidth="1"/>
    <col min="14863" max="14863" width="18" customWidth="1"/>
    <col min="14864" max="14864" width="15.28515625" customWidth="1"/>
    <col min="15107" max="15107" width="12" customWidth="1"/>
    <col min="15108" max="15108" width="80" customWidth="1"/>
    <col min="15109" max="15110" width="15.5703125" customWidth="1"/>
    <col min="15111" max="15111" width="23.5703125" customWidth="1"/>
    <col min="15112" max="15112" width="25.140625" customWidth="1"/>
    <col min="15113" max="15113" width="25.85546875" customWidth="1"/>
    <col min="15114" max="15114" width="23.5703125" customWidth="1"/>
    <col min="15115" max="15115" width="20.140625" customWidth="1"/>
    <col min="15116" max="15117" width="24.42578125" customWidth="1"/>
    <col min="15118" max="15118" width="23.85546875" customWidth="1"/>
    <col min="15119" max="15119" width="18" customWidth="1"/>
    <col min="15120" max="15120" width="15.28515625" customWidth="1"/>
    <col min="15363" max="15363" width="12" customWidth="1"/>
    <col min="15364" max="15364" width="80" customWidth="1"/>
    <col min="15365" max="15366" width="15.5703125" customWidth="1"/>
    <col min="15367" max="15367" width="23.5703125" customWidth="1"/>
    <col min="15368" max="15368" width="25.140625" customWidth="1"/>
    <col min="15369" max="15369" width="25.85546875" customWidth="1"/>
    <col min="15370" max="15370" width="23.5703125" customWidth="1"/>
    <col min="15371" max="15371" width="20.140625" customWidth="1"/>
    <col min="15372" max="15373" width="24.42578125" customWidth="1"/>
    <col min="15374" max="15374" width="23.85546875" customWidth="1"/>
    <col min="15375" max="15375" width="18" customWidth="1"/>
    <col min="15376" max="15376" width="15.28515625" customWidth="1"/>
    <col min="15619" max="15619" width="12" customWidth="1"/>
    <col min="15620" max="15620" width="80" customWidth="1"/>
    <col min="15621" max="15622" width="15.5703125" customWidth="1"/>
    <col min="15623" max="15623" width="23.5703125" customWidth="1"/>
    <col min="15624" max="15624" width="25.140625" customWidth="1"/>
    <col min="15625" max="15625" width="25.85546875" customWidth="1"/>
    <col min="15626" max="15626" width="23.5703125" customWidth="1"/>
    <col min="15627" max="15627" width="20.140625" customWidth="1"/>
    <col min="15628" max="15629" width="24.42578125" customWidth="1"/>
    <col min="15630" max="15630" width="23.85546875" customWidth="1"/>
    <col min="15631" max="15631" width="18" customWidth="1"/>
    <col min="15632" max="15632" width="15.28515625" customWidth="1"/>
    <col min="15875" max="15875" width="12" customWidth="1"/>
    <col min="15876" max="15876" width="80" customWidth="1"/>
    <col min="15877" max="15878" width="15.5703125" customWidth="1"/>
    <col min="15879" max="15879" width="23.5703125" customWidth="1"/>
    <col min="15880" max="15880" width="25.140625" customWidth="1"/>
    <col min="15881" max="15881" width="25.85546875" customWidth="1"/>
    <col min="15882" max="15882" width="23.5703125" customWidth="1"/>
    <col min="15883" max="15883" width="20.140625" customWidth="1"/>
    <col min="15884" max="15885" width="24.42578125" customWidth="1"/>
    <col min="15886" max="15886" width="23.85546875" customWidth="1"/>
    <col min="15887" max="15887" width="18" customWidth="1"/>
    <col min="15888" max="15888" width="15.28515625" customWidth="1"/>
    <col min="16131" max="16131" width="12" customWidth="1"/>
    <col min="16132" max="16132" width="80" customWidth="1"/>
    <col min="16133" max="16134" width="15.5703125" customWidth="1"/>
    <col min="16135" max="16135" width="23.5703125" customWidth="1"/>
    <col min="16136" max="16136" width="25.140625" customWidth="1"/>
    <col min="16137" max="16137" width="25.85546875" customWidth="1"/>
    <col min="16138" max="16138" width="23.5703125" customWidth="1"/>
    <col min="16139" max="16139" width="20.140625" customWidth="1"/>
    <col min="16140" max="16141" width="24.42578125" customWidth="1"/>
    <col min="16142" max="16142" width="23.85546875" customWidth="1"/>
    <col min="16143" max="16143" width="18" customWidth="1"/>
    <col min="16144" max="16144" width="15.28515625" customWidth="1"/>
  </cols>
  <sheetData>
    <row r="3" spans="1:17" ht="18.75" x14ac:dyDescent="0.3">
      <c r="A3" s="1"/>
      <c r="B3" s="2"/>
      <c r="C3" s="2"/>
      <c r="D3" s="2"/>
      <c r="E3" s="2"/>
      <c r="F3" s="2"/>
      <c r="G3" s="2"/>
      <c r="H3" s="128"/>
      <c r="I3" s="129"/>
      <c r="J3" s="3" t="s">
        <v>0</v>
      </c>
      <c r="K3" s="4">
        <v>7784.1</v>
      </c>
      <c r="L3" s="5"/>
      <c r="M3" s="5"/>
      <c r="N3" s="5"/>
      <c r="O3" s="5"/>
      <c r="P3" s="5"/>
      <c r="Q3" s="1"/>
    </row>
    <row r="4" spans="1:17" x14ac:dyDescent="0.25">
      <c r="A4" s="1"/>
      <c r="B4" s="2" t="s">
        <v>1</v>
      </c>
      <c r="C4" s="2"/>
      <c r="D4" s="2"/>
      <c r="E4" s="2"/>
      <c r="F4" s="2"/>
      <c r="G4" s="2"/>
      <c r="H4" s="6"/>
      <c r="I4" s="6"/>
      <c r="J4" s="6"/>
      <c r="K4" s="6"/>
      <c r="L4" s="7"/>
      <c r="M4" s="7"/>
      <c r="N4" s="7" t="s">
        <v>2</v>
      </c>
      <c r="O4" s="7"/>
      <c r="P4" s="7"/>
      <c r="Q4" s="1"/>
    </row>
    <row r="5" spans="1:17" ht="17.25" thickBot="1" x14ac:dyDescent="0.35">
      <c r="A5" s="1"/>
      <c r="B5" s="2"/>
      <c r="C5" s="2"/>
      <c r="D5" s="2"/>
      <c r="E5" s="2"/>
      <c r="F5" s="8"/>
      <c r="G5" s="8"/>
      <c r="H5" s="9" t="s">
        <v>3</v>
      </c>
      <c r="I5" s="10"/>
      <c r="J5" s="9" t="s">
        <v>4</v>
      </c>
      <c r="K5" s="10"/>
      <c r="L5" s="82" t="s">
        <v>161</v>
      </c>
      <c r="M5" s="83"/>
      <c r="N5" s="82" t="s">
        <v>13</v>
      </c>
      <c r="O5" s="97"/>
      <c r="P5" s="83"/>
      <c r="Q5" s="1"/>
    </row>
    <row r="6" spans="1:17" ht="58.5" customHeight="1" x14ac:dyDescent="0.25">
      <c r="A6" s="1" t="s">
        <v>5</v>
      </c>
      <c r="B6" s="1" t="s">
        <v>6</v>
      </c>
      <c r="C6" s="11" t="s">
        <v>7</v>
      </c>
      <c r="D6" s="118" t="s">
        <v>163</v>
      </c>
      <c r="E6" s="12" t="s">
        <v>8</v>
      </c>
      <c r="F6" s="13" t="s">
        <v>9</v>
      </c>
      <c r="G6" s="14" t="s">
        <v>10</v>
      </c>
      <c r="H6" s="15" t="s">
        <v>11</v>
      </c>
      <c r="I6" s="16" t="s">
        <v>12</v>
      </c>
      <c r="J6" s="17" t="s">
        <v>11</v>
      </c>
      <c r="K6" s="18" t="s">
        <v>12</v>
      </c>
      <c r="L6" s="15" t="s">
        <v>11</v>
      </c>
      <c r="M6" s="16" t="s">
        <v>12</v>
      </c>
      <c r="N6" s="17" t="s">
        <v>11</v>
      </c>
      <c r="O6" s="18" t="s">
        <v>12</v>
      </c>
      <c r="P6" s="18" t="s">
        <v>160</v>
      </c>
      <c r="Q6" s="19" t="s">
        <v>14</v>
      </c>
    </row>
    <row r="7" spans="1:17" ht="16.5" customHeight="1" x14ac:dyDescent="0.25">
      <c r="A7" s="20">
        <v>44927</v>
      </c>
      <c r="B7" s="21" t="s">
        <v>15</v>
      </c>
      <c r="C7" s="22"/>
      <c r="D7" s="119"/>
      <c r="E7" s="23"/>
      <c r="F7" s="13"/>
      <c r="G7" s="24"/>
      <c r="H7" s="25"/>
      <c r="I7" s="26"/>
      <c r="J7" s="27"/>
      <c r="K7" s="28"/>
      <c r="L7" s="84"/>
      <c r="M7" s="84"/>
      <c r="N7" s="98"/>
      <c r="O7" s="98"/>
      <c r="P7" s="98"/>
      <c r="Q7" s="29">
        <v>4556.21</v>
      </c>
    </row>
    <row r="8" spans="1:17" x14ac:dyDescent="0.25">
      <c r="A8" s="20">
        <v>44953</v>
      </c>
      <c r="B8" s="30" t="s">
        <v>16</v>
      </c>
      <c r="C8" s="30" t="s">
        <v>17</v>
      </c>
      <c r="D8" s="120">
        <v>210</v>
      </c>
      <c r="E8" s="31"/>
      <c r="F8" s="32"/>
      <c r="G8" s="33"/>
      <c r="H8" s="34"/>
      <c r="I8" s="35"/>
      <c r="J8" s="36"/>
      <c r="K8" s="37"/>
      <c r="L8" s="85"/>
      <c r="M8" s="85"/>
      <c r="N8" s="99"/>
      <c r="O8" s="99"/>
      <c r="P8" s="99"/>
      <c r="Q8" s="21">
        <f>Q7+G8-SUM(H8:P8)</f>
        <v>4556.21</v>
      </c>
    </row>
    <row r="9" spans="1:17" ht="15.75" thickBot="1" x14ac:dyDescent="0.3">
      <c r="A9" s="38">
        <v>44957</v>
      </c>
      <c r="B9" s="39" t="s">
        <v>18</v>
      </c>
      <c r="C9" s="39"/>
      <c r="D9" s="121"/>
      <c r="E9" s="40"/>
      <c r="F9" s="41" t="s">
        <v>19</v>
      </c>
      <c r="G9" s="42"/>
      <c r="H9" s="43"/>
      <c r="I9" s="44"/>
      <c r="J9" s="45"/>
      <c r="K9" s="46"/>
      <c r="L9" s="86"/>
      <c r="M9" s="86"/>
      <c r="N9" s="100"/>
      <c r="O9" s="100"/>
      <c r="P9" s="100">
        <v>5</v>
      </c>
      <c r="Q9" s="39">
        <f>Q8+G9-SUM(H9:P9)</f>
        <v>4551.21</v>
      </c>
    </row>
    <row r="10" spans="1:17" x14ac:dyDescent="0.25">
      <c r="A10" s="47">
        <v>44959</v>
      </c>
      <c r="B10" s="48" t="s">
        <v>20</v>
      </c>
      <c r="C10" s="48"/>
      <c r="D10" s="122"/>
      <c r="E10" s="49" t="s">
        <v>21</v>
      </c>
      <c r="G10" s="50">
        <v>11688</v>
      </c>
      <c r="H10" s="51"/>
      <c r="I10" s="52"/>
      <c r="J10" s="53"/>
      <c r="K10" s="54"/>
      <c r="L10" s="87"/>
      <c r="M10" s="87"/>
      <c r="N10" s="101"/>
      <c r="O10" s="101"/>
      <c r="P10" s="101"/>
      <c r="Q10" s="21">
        <f>Q9+G10-SUM(H10:P10)</f>
        <v>16239.21</v>
      </c>
    </row>
    <row r="11" spans="1:17" x14ac:dyDescent="0.25">
      <c r="A11" s="20">
        <v>44970</v>
      </c>
      <c r="B11" s="30" t="s">
        <v>22</v>
      </c>
      <c r="C11" s="30" t="s">
        <v>23</v>
      </c>
      <c r="D11" s="123">
        <v>229.8</v>
      </c>
      <c r="E11" s="31"/>
      <c r="F11" s="32"/>
      <c r="G11" s="33"/>
      <c r="H11" s="55"/>
      <c r="I11" s="35"/>
      <c r="J11" s="36"/>
      <c r="K11" s="37"/>
      <c r="L11" s="85"/>
      <c r="M11" s="85"/>
      <c r="N11" s="102"/>
      <c r="O11" s="102"/>
      <c r="P11" s="102"/>
      <c r="Q11" s="21">
        <f>Q10+G11-SUM(H11:P11)</f>
        <v>16239.21</v>
      </c>
    </row>
    <row r="12" spans="1:17" x14ac:dyDescent="0.25">
      <c r="A12" s="20">
        <v>44970</v>
      </c>
      <c r="B12" s="21" t="s">
        <v>24</v>
      </c>
      <c r="C12" s="21"/>
      <c r="D12" s="124"/>
      <c r="E12" s="31"/>
      <c r="F12" s="32" t="s">
        <v>25</v>
      </c>
      <c r="G12" s="33"/>
      <c r="H12" s="34"/>
      <c r="I12" s="35"/>
      <c r="J12" s="36"/>
      <c r="K12" s="37"/>
      <c r="L12" s="85"/>
      <c r="M12" s="85"/>
      <c r="N12" s="103">
        <v>200</v>
      </c>
      <c r="O12" s="103"/>
      <c r="P12" s="103"/>
      <c r="Q12" s="21">
        <f>Q11+G12-SUM(H12:P12)</f>
        <v>16039.21</v>
      </c>
    </row>
    <row r="13" spans="1:17" x14ac:dyDescent="0.25">
      <c r="A13" s="20">
        <v>44970</v>
      </c>
      <c r="B13" s="21" t="s">
        <v>26</v>
      </c>
      <c r="C13" s="21"/>
      <c r="D13" s="124"/>
      <c r="E13" s="31"/>
      <c r="F13" s="32" t="s">
        <v>27</v>
      </c>
      <c r="G13" s="33"/>
      <c r="H13" s="34"/>
      <c r="I13" s="35"/>
      <c r="J13" s="36"/>
      <c r="K13" s="37"/>
      <c r="L13" s="85"/>
      <c r="M13" s="85"/>
      <c r="N13" s="103">
        <v>2.1</v>
      </c>
      <c r="O13" s="103"/>
      <c r="P13" s="103"/>
      <c r="Q13" s="21">
        <f>Q12+G13-SUM(H13:P13)</f>
        <v>16037.109999999999</v>
      </c>
    </row>
    <row r="14" spans="1:17" x14ac:dyDescent="0.25">
      <c r="A14" s="20">
        <v>44970</v>
      </c>
      <c r="B14" s="21" t="s">
        <v>28</v>
      </c>
      <c r="C14" s="21"/>
      <c r="D14" s="124"/>
      <c r="E14" s="31"/>
      <c r="F14" s="32" t="s">
        <v>29</v>
      </c>
      <c r="G14" s="33"/>
      <c r="H14" s="34"/>
      <c r="I14" s="35"/>
      <c r="J14" s="36"/>
      <c r="K14" s="56">
        <v>154.19999999999999</v>
      </c>
      <c r="L14" s="85"/>
      <c r="M14" s="85"/>
      <c r="N14" s="102"/>
      <c r="O14" s="102"/>
      <c r="P14" s="102"/>
      <c r="Q14" s="21">
        <f>Q13+G14-SUM(H14:P14)</f>
        <v>15882.909999999998</v>
      </c>
    </row>
    <row r="15" spans="1:17" x14ac:dyDescent="0.25">
      <c r="A15" s="20">
        <v>44978</v>
      </c>
      <c r="B15" s="21" t="s">
        <v>30</v>
      </c>
      <c r="C15" s="21"/>
      <c r="D15" s="124"/>
      <c r="E15" s="31"/>
      <c r="F15" s="32" t="s">
        <v>31</v>
      </c>
      <c r="G15" s="33"/>
      <c r="H15" s="34"/>
      <c r="I15" s="35"/>
      <c r="J15" s="36"/>
      <c r="K15" s="56">
        <v>196.68</v>
      </c>
      <c r="L15" s="85"/>
      <c r="M15" s="85"/>
      <c r="N15" s="102"/>
      <c r="O15" s="102"/>
      <c r="P15" s="102"/>
      <c r="Q15" s="21">
        <f>Q14+G15-SUM(H15:P15)</f>
        <v>15686.229999999998</v>
      </c>
    </row>
    <row r="16" spans="1:17" ht="15.75" thickBot="1" x14ac:dyDescent="0.3">
      <c r="A16" s="38">
        <v>44985</v>
      </c>
      <c r="B16" s="39" t="s">
        <v>18</v>
      </c>
      <c r="C16" s="39"/>
      <c r="D16" s="121"/>
      <c r="E16" s="40"/>
      <c r="F16" s="32" t="s">
        <v>32</v>
      </c>
      <c r="G16" s="42"/>
      <c r="H16" s="43"/>
      <c r="I16" s="44"/>
      <c r="J16" s="45"/>
      <c r="K16" s="46"/>
      <c r="L16" s="86"/>
      <c r="M16" s="86"/>
      <c r="N16" s="100"/>
      <c r="O16" s="100"/>
      <c r="P16" s="100">
        <v>5</v>
      </c>
      <c r="Q16" s="39">
        <f>Q15+G16-SUM(H16:P16)</f>
        <v>15681.229999999998</v>
      </c>
    </row>
    <row r="17" spans="1:17" x14ac:dyDescent="0.25">
      <c r="A17" s="57">
        <v>44986</v>
      </c>
      <c r="B17" s="58" t="s">
        <v>33</v>
      </c>
      <c r="C17" s="58" t="s">
        <v>34</v>
      </c>
      <c r="D17" s="125">
        <v>2200</v>
      </c>
      <c r="E17" s="59"/>
      <c r="F17" s="60"/>
      <c r="G17" s="61"/>
      <c r="H17" s="62"/>
      <c r="I17" s="63"/>
      <c r="J17" s="53"/>
      <c r="K17" s="54"/>
      <c r="L17" s="88"/>
      <c r="M17" s="85"/>
      <c r="N17" s="102"/>
      <c r="O17" s="102"/>
      <c r="P17" s="102"/>
      <c r="Q17" s="21">
        <f>Q16+G17-SUM(H17:P17)</f>
        <v>15681.229999999998</v>
      </c>
    </row>
    <row r="18" spans="1:17" x14ac:dyDescent="0.25">
      <c r="A18" s="20">
        <v>44991</v>
      </c>
      <c r="B18" s="21" t="s">
        <v>35</v>
      </c>
      <c r="C18" s="21"/>
      <c r="D18" s="124"/>
      <c r="E18" s="31"/>
      <c r="F18" s="32" t="s">
        <v>36</v>
      </c>
      <c r="G18" s="33"/>
      <c r="H18" s="34"/>
      <c r="I18" s="35"/>
      <c r="J18" s="36"/>
      <c r="K18" s="56">
        <v>137.80000000000001</v>
      </c>
      <c r="L18" s="85"/>
      <c r="M18" s="85"/>
      <c r="N18" s="102"/>
      <c r="O18" s="102"/>
      <c r="P18" s="102"/>
      <c r="Q18" s="21">
        <f>Q17+G18-SUM(H18:P18)</f>
        <v>15543.429999999998</v>
      </c>
    </row>
    <row r="19" spans="1:17" x14ac:dyDescent="0.25">
      <c r="A19" s="20">
        <v>44991</v>
      </c>
      <c r="B19" s="21" t="s">
        <v>37</v>
      </c>
      <c r="C19" s="21"/>
      <c r="D19" s="124"/>
      <c r="E19" s="31"/>
      <c r="F19" s="32" t="s">
        <v>38</v>
      </c>
      <c r="G19" s="33"/>
      <c r="H19" s="34"/>
      <c r="I19" s="35"/>
      <c r="J19" s="36"/>
      <c r="K19" s="37"/>
      <c r="L19" s="89"/>
      <c r="M19" s="89">
        <v>103.68</v>
      </c>
      <c r="N19" s="102"/>
      <c r="O19" s="102"/>
      <c r="P19" s="102"/>
      <c r="Q19" s="21">
        <f>Q18+G19-SUM(H19:P19)</f>
        <v>15439.749999999998</v>
      </c>
    </row>
    <row r="20" spans="1:17" x14ac:dyDescent="0.25">
      <c r="A20" s="20">
        <v>44991</v>
      </c>
      <c r="B20" s="21" t="s">
        <v>39</v>
      </c>
      <c r="C20" s="21"/>
      <c r="D20" s="124"/>
      <c r="E20" s="31"/>
      <c r="F20" s="32" t="s">
        <v>40</v>
      </c>
      <c r="G20" s="33"/>
      <c r="H20" s="34"/>
      <c r="I20" s="35"/>
      <c r="J20" s="36"/>
      <c r="K20" s="37"/>
      <c r="L20" s="89"/>
      <c r="M20" s="89">
        <v>142.52000000000001</v>
      </c>
      <c r="N20" s="102"/>
      <c r="O20" s="102"/>
      <c r="P20" s="102"/>
      <c r="Q20" s="21">
        <f>Q19+G20-SUM(H20:P20)</f>
        <v>15297.229999999998</v>
      </c>
    </row>
    <row r="21" spans="1:17" x14ac:dyDescent="0.25">
      <c r="A21" s="20">
        <v>44991</v>
      </c>
      <c r="B21" s="21" t="s">
        <v>41</v>
      </c>
      <c r="C21" s="21"/>
      <c r="D21" s="124"/>
      <c r="E21" s="31"/>
      <c r="F21" s="32" t="s">
        <v>42</v>
      </c>
      <c r="G21" s="33"/>
      <c r="H21" s="34"/>
      <c r="I21" s="35"/>
      <c r="J21" s="36"/>
      <c r="K21" s="37"/>
      <c r="L21" s="89"/>
      <c r="M21" s="89">
        <v>601.89</v>
      </c>
      <c r="N21" s="102"/>
      <c r="O21" s="102"/>
      <c r="P21" s="102"/>
      <c r="Q21" s="21">
        <f>Q20+G21-SUM(H21:P21)</f>
        <v>14695.339999999998</v>
      </c>
    </row>
    <row r="22" spans="1:17" x14ac:dyDescent="0.25">
      <c r="A22" s="20">
        <v>45001</v>
      </c>
      <c r="B22" s="21" t="s">
        <v>43</v>
      </c>
      <c r="C22" s="21"/>
      <c r="D22" s="124"/>
      <c r="E22" s="31"/>
      <c r="F22" s="32" t="s">
        <v>44</v>
      </c>
      <c r="G22" s="33"/>
      <c r="H22" s="34"/>
      <c r="I22" s="35"/>
      <c r="J22" s="36"/>
      <c r="K22" s="37"/>
      <c r="L22" s="85"/>
      <c r="M22" s="85"/>
      <c r="N22" s="103">
        <v>200</v>
      </c>
      <c r="O22" s="103"/>
      <c r="P22" s="103"/>
      <c r="Q22" s="21">
        <f>Q21+G22-SUM(H22:P22)</f>
        <v>14495.339999999998</v>
      </c>
    </row>
    <row r="23" spans="1:17" x14ac:dyDescent="0.25">
      <c r="A23" s="20">
        <v>45001</v>
      </c>
      <c r="B23" s="21" t="s">
        <v>45</v>
      </c>
      <c r="C23" s="21"/>
      <c r="D23" s="124"/>
      <c r="E23" s="31"/>
      <c r="F23" s="32" t="s">
        <v>46</v>
      </c>
      <c r="G23" s="33"/>
      <c r="H23" s="34"/>
      <c r="I23" s="35"/>
      <c r="J23" s="36"/>
      <c r="K23" s="37"/>
      <c r="L23" s="85"/>
      <c r="M23" s="85"/>
      <c r="N23" s="103">
        <v>2.1</v>
      </c>
      <c r="O23" s="103"/>
      <c r="P23" s="103"/>
      <c r="Q23" s="21">
        <f>Q22+G23-SUM(H23:P23)</f>
        <v>14493.239999999998</v>
      </c>
    </row>
    <row r="24" spans="1:17" x14ac:dyDescent="0.25">
      <c r="A24" s="57">
        <v>45001</v>
      </c>
      <c r="B24" s="58" t="s">
        <v>47</v>
      </c>
      <c r="C24" s="58" t="s">
        <v>48</v>
      </c>
      <c r="D24" s="126"/>
      <c r="E24" s="59"/>
      <c r="F24" s="60"/>
      <c r="G24" s="61"/>
      <c r="H24" s="62"/>
      <c r="I24" s="63"/>
      <c r="J24" s="36"/>
      <c r="K24" s="37"/>
      <c r="L24" s="88"/>
      <c r="M24" s="88"/>
      <c r="N24" s="104"/>
      <c r="O24" s="104"/>
      <c r="P24" s="104"/>
      <c r="Q24" s="21">
        <f>Q23+G24-SUM(H24:P24)</f>
        <v>14493.239999999998</v>
      </c>
    </row>
    <row r="25" spans="1:17" x14ac:dyDescent="0.25">
      <c r="A25" s="57">
        <v>45001</v>
      </c>
      <c r="B25" s="58" t="s">
        <v>49</v>
      </c>
      <c r="C25" s="58" t="s">
        <v>50</v>
      </c>
      <c r="D25" s="125">
        <v>328.92</v>
      </c>
      <c r="E25" s="64"/>
      <c r="F25" s="65"/>
      <c r="G25" s="66"/>
      <c r="H25" s="62"/>
      <c r="I25" s="63"/>
      <c r="J25" s="36"/>
      <c r="K25" s="37"/>
      <c r="L25" s="90"/>
      <c r="M25" s="90"/>
      <c r="N25" s="104"/>
      <c r="O25" s="104"/>
      <c r="P25" s="104"/>
      <c r="Q25" s="21">
        <f>Q24+G25-SUM(H25:P25)</f>
        <v>14493.239999999998</v>
      </c>
    </row>
    <row r="26" spans="1:17" x14ac:dyDescent="0.25">
      <c r="A26" s="57">
        <v>45001</v>
      </c>
      <c r="B26" s="58" t="s">
        <v>51</v>
      </c>
      <c r="C26" s="58" t="s">
        <v>52</v>
      </c>
      <c r="D26" s="125">
        <v>204.86</v>
      </c>
      <c r="E26" s="64"/>
      <c r="F26" s="65"/>
      <c r="G26" s="66"/>
      <c r="H26" s="62"/>
      <c r="I26" s="63"/>
      <c r="J26" s="36"/>
      <c r="K26" s="37"/>
      <c r="L26" s="90"/>
      <c r="M26" s="90"/>
      <c r="N26" s="104"/>
      <c r="O26" s="104"/>
      <c r="P26" s="104"/>
      <c r="Q26" s="21">
        <f>Q25+G26-SUM(H26:P26)</f>
        <v>14493.239999999998</v>
      </c>
    </row>
    <row r="27" spans="1:17" x14ac:dyDescent="0.25">
      <c r="A27" s="57">
        <v>45005</v>
      </c>
      <c r="B27" s="58" t="s">
        <v>53</v>
      </c>
      <c r="C27" s="58" t="s">
        <v>54</v>
      </c>
      <c r="D27" s="125">
        <v>150.46</v>
      </c>
      <c r="E27" s="64"/>
      <c r="F27" s="65"/>
      <c r="G27" s="66"/>
      <c r="H27" s="62"/>
      <c r="I27" s="63"/>
      <c r="J27" s="36"/>
      <c r="K27" s="37"/>
      <c r="L27" s="90"/>
      <c r="M27" s="90"/>
      <c r="N27" s="104"/>
      <c r="O27" s="104"/>
      <c r="P27" s="104"/>
      <c r="Q27" s="21">
        <f>Q26+G27-SUM(H27:P27)</f>
        <v>14493.239999999998</v>
      </c>
    </row>
    <row r="28" spans="1:17" x14ac:dyDescent="0.25">
      <c r="A28" s="57">
        <v>45005</v>
      </c>
      <c r="B28" s="58" t="s">
        <v>55</v>
      </c>
      <c r="C28" s="58" t="s">
        <v>56</v>
      </c>
      <c r="D28" s="125">
        <v>215</v>
      </c>
      <c r="E28" s="64"/>
      <c r="F28" s="65"/>
      <c r="G28" s="66"/>
      <c r="H28" s="62"/>
      <c r="I28" s="63"/>
      <c r="J28" s="36"/>
      <c r="K28" s="37"/>
      <c r="L28" s="90"/>
      <c r="M28" s="90"/>
      <c r="N28" s="104"/>
      <c r="O28" s="104"/>
      <c r="P28" s="104"/>
      <c r="Q28" s="21">
        <f>Q27+G28-SUM(H28:P28)</f>
        <v>14493.239999999998</v>
      </c>
    </row>
    <row r="29" spans="1:17" x14ac:dyDescent="0.25">
      <c r="A29" s="57">
        <v>45005</v>
      </c>
      <c r="B29" s="1" t="s">
        <v>57</v>
      </c>
      <c r="C29" s="1"/>
      <c r="D29" s="126"/>
      <c r="E29" s="59"/>
      <c r="F29" s="60"/>
      <c r="G29" s="61"/>
      <c r="H29" s="62"/>
      <c r="I29" s="63"/>
      <c r="J29" s="36"/>
      <c r="K29" s="37"/>
      <c r="L29" s="88"/>
      <c r="M29" s="88"/>
      <c r="N29" s="105"/>
      <c r="O29" s="105"/>
      <c r="P29" s="105">
        <v>144.47</v>
      </c>
      <c r="Q29" s="21">
        <f>Q28+G29-SUM(H29:P29)</f>
        <v>14348.769999999999</v>
      </c>
    </row>
    <row r="30" spans="1:17" x14ac:dyDescent="0.25">
      <c r="A30" s="57">
        <v>45005</v>
      </c>
      <c r="B30" s="1" t="s">
        <v>58</v>
      </c>
      <c r="C30" s="1"/>
      <c r="D30" s="126"/>
      <c r="E30" s="59"/>
      <c r="F30" s="60"/>
      <c r="G30" s="61"/>
      <c r="H30" s="62"/>
      <c r="I30" s="63"/>
      <c r="J30" s="36"/>
      <c r="K30" s="37"/>
      <c r="L30" s="88"/>
      <c r="M30" s="88"/>
      <c r="N30" s="105"/>
      <c r="O30" s="105"/>
      <c r="P30" s="105">
        <v>161.02000000000001</v>
      </c>
      <c r="Q30" s="21">
        <f>Q29+G30-SUM(H30:P30)</f>
        <v>14187.749999999998</v>
      </c>
    </row>
    <row r="31" spans="1:17" x14ac:dyDescent="0.25">
      <c r="A31" s="57">
        <v>45005</v>
      </c>
      <c r="B31" s="1" t="s">
        <v>59</v>
      </c>
      <c r="C31" s="1"/>
      <c r="D31" s="126"/>
      <c r="E31" s="59"/>
      <c r="F31" s="60"/>
      <c r="G31" s="61"/>
      <c r="H31" s="62"/>
      <c r="I31" s="63"/>
      <c r="J31" s="36"/>
      <c r="K31" s="37"/>
      <c r="L31" s="88"/>
      <c r="M31" s="88"/>
      <c r="N31" s="105"/>
      <c r="O31" s="105"/>
      <c r="P31" s="105">
        <v>161.02000000000001</v>
      </c>
      <c r="Q31" s="21">
        <f>Q30+G31-SUM(H31:P31)</f>
        <v>14026.729999999998</v>
      </c>
    </row>
    <row r="32" spans="1:17" ht="15.75" thickBot="1" x14ac:dyDescent="0.3">
      <c r="A32" s="38">
        <v>45016</v>
      </c>
      <c r="B32" s="39" t="s">
        <v>18</v>
      </c>
      <c r="C32" s="39"/>
      <c r="D32" s="121"/>
      <c r="E32" s="40"/>
      <c r="F32" s="41"/>
      <c r="G32" s="42"/>
      <c r="H32" s="43"/>
      <c r="I32" s="44"/>
      <c r="J32" s="45"/>
      <c r="K32" s="46"/>
      <c r="L32" s="86"/>
      <c r="M32" s="86"/>
      <c r="N32" s="100"/>
      <c r="O32" s="100"/>
      <c r="P32" s="100">
        <v>5</v>
      </c>
      <c r="Q32" s="39">
        <f>Q31+G32-SUM(H32:P32)</f>
        <v>14021.729999999998</v>
      </c>
    </row>
    <row r="33" spans="1:17" x14ac:dyDescent="0.25">
      <c r="A33" s="20">
        <v>45022</v>
      </c>
      <c r="B33" s="21" t="s">
        <v>20</v>
      </c>
      <c r="C33" s="21"/>
      <c r="D33" s="124"/>
      <c r="E33" s="49" t="s">
        <v>60</v>
      </c>
      <c r="F33" s="32"/>
      <c r="G33" s="33">
        <v>11688</v>
      </c>
      <c r="H33" s="34"/>
      <c r="I33" s="35"/>
      <c r="J33" s="53"/>
      <c r="K33" s="54"/>
      <c r="L33" s="85"/>
      <c r="M33" s="85"/>
      <c r="N33" s="102"/>
      <c r="O33" s="102"/>
      <c r="P33" s="102"/>
      <c r="Q33" s="21">
        <f>Q32+G33-SUM(H33:P33)</f>
        <v>25709.729999999996</v>
      </c>
    </row>
    <row r="34" spans="1:17" x14ac:dyDescent="0.25">
      <c r="A34" s="57">
        <v>45027</v>
      </c>
      <c r="B34" s="1" t="s">
        <v>61</v>
      </c>
      <c r="C34" s="1"/>
      <c r="D34" s="126"/>
      <c r="E34" s="59"/>
      <c r="F34" s="60"/>
      <c r="G34" s="61"/>
      <c r="H34" s="62"/>
      <c r="I34" s="63"/>
      <c r="J34" s="36"/>
      <c r="K34" s="37"/>
      <c r="L34" s="91"/>
      <c r="M34" s="91">
        <v>600</v>
      </c>
      <c r="N34" s="104"/>
      <c r="O34" s="104"/>
      <c r="P34" s="104"/>
      <c r="Q34" s="21">
        <f>Q33+G34-SUM(H34:P34)</f>
        <v>25109.729999999996</v>
      </c>
    </row>
    <row r="35" spans="1:17" x14ac:dyDescent="0.25">
      <c r="A35" s="57">
        <v>45027</v>
      </c>
      <c r="B35" s="1" t="s">
        <v>62</v>
      </c>
      <c r="C35" s="1"/>
      <c r="D35" s="126"/>
      <c r="E35" s="59"/>
      <c r="F35" s="60"/>
      <c r="G35" s="61"/>
      <c r="H35" s="62"/>
      <c r="I35" s="63"/>
      <c r="J35" s="36"/>
      <c r="K35" s="37"/>
      <c r="L35" s="88"/>
      <c r="M35" s="88"/>
      <c r="N35" s="105"/>
      <c r="O35" s="105"/>
      <c r="P35" s="105">
        <v>161.02000000000001</v>
      </c>
      <c r="Q35" s="21">
        <f>Q34+G35-SUM(H35:P35)</f>
        <v>24948.709999999995</v>
      </c>
    </row>
    <row r="36" spans="1:17" x14ac:dyDescent="0.25">
      <c r="A36" s="67">
        <v>45033</v>
      </c>
      <c r="B36" s="58" t="s">
        <v>63</v>
      </c>
      <c r="C36" s="58"/>
      <c r="D36" s="125">
        <v>0.04</v>
      </c>
      <c r="E36" s="64"/>
      <c r="F36" s="65"/>
      <c r="G36" s="66"/>
      <c r="H36" s="62"/>
      <c r="I36" s="63"/>
      <c r="J36" s="36"/>
      <c r="K36" s="37"/>
      <c r="L36" s="88"/>
      <c r="M36" s="88"/>
      <c r="N36" s="104"/>
      <c r="O36" s="104"/>
      <c r="P36" s="104"/>
      <c r="Q36" s="21">
        <f>Q35+G36-SUM(H36:P36)</f>
        <v>24948.709999999995</v>
      </c>
    </row>
    <row r="37" spans="1:17" x14ac:dyDescent="0.25">
      <c r="A37" s="57">
        <v>45035</v>
      </c>
      <c r="B37" s="1" t="s">
        <v>64</v>
      </c>
      <c r="C37" s="1"/>
      <c r="D37" s="126"/>
      <c r="E37" s="59"/>
      <c r="F37" s="60"/>
      <c r="G37" s="61"/>
      <c r="H37" s="62"/>
      <c r="I37" s="63"/>
      <c r="J37" s="36"/>
      <c r="K37" s="37"/>
      <c r="L37" s="88"/>
      <c r="M37" s="88"/>
      <c r="N37" s="106"/>
      <c r="O37" s="106">
        <v>164.22</v>
      </c>
      <c r="P37" s="106"/>
      <c r="Q37" s="21">
        <f>Q36+G37-SUM(H37:P37)</f>
        <v>24784.489999999994</v>
      </c>
    </row>
    <row r="38" spans="1:17" x14ac:dyDescent="0.25">
      <c r="A38" s="57">
        <v>45035</v>
      </c>
      <c r="B38" s="1" t="s">
        <v>65</v>
      </c>
      <c r="C38" s="1"/>
      <c r="D38" s="126"/>
      <c r="E38" s="59"/>
      <c r="F38" s="60"/>
      <c r="G38" s="61"/>
      <c r="H38" s="62"/>
      <c r="I38" s="63"/>
      <c r="J38" s="36"/>
      <c r="K38" s="37"/>
      <c r="L38" s="88"/>
      <c r="M38" s="88"/>
      <c r="N38" s="105"/>
      <c r="O38" s="105"/>
      <c r="P38" s="105">
        <v>20</v>
      </c>
      <c r="Q38" s="21">
        <f>Q37+G38-SUM(H38:P38)</f>
        <v>24764.489999999994</v>
      </c>
    </row>
    <row r="39" spans="1:17" x14ac:dyDescent="0.25">
      <c r="A39" s="57">
        <v>45035</v>
      </c>
      <c r="B39" s="1" t="s">
        <v>66</v>
      </c>
      <c r="C39" s="1"/>
      <c r="D39" s="126"/>
      <c r="E39" s="59"/>
      <c r="F39" s="60"/>
      <c r="G39" s="61"/>
      <c r="H39" s="62"/>
      <c r="I39" s="63"/>
      <c r="J39" s="36"/>
      <c r="K39" s="37"/>
      <c r="L39" s="91"/>
      <c r="M39" s="91">
        <v>418</v>
      </c>
      <c r="N39" s="104"/>
      <c r="O39" s="104"/>
      <c r="P39" s="104"/>
      <c r="Q39" s="21">
        <f>Q38+G39-SUM(H39:P39)</f>
        <v>24346.489999999994</v>
      </c>
    </row>
    <row r="40" spans="1:17" x14ac:dyDescent="0.25">
      <c r="A40" s="57">
        <v>45041</v>
      </c>
      <c r="B40" s="21" t="s">
        <v>67</v>
      </c>
      <c r="C40" s="1"/>
      <c r="D40" s="126"/>
      <c r="E40" s="59"/>
      <c r="F40" s="60"/>
      <c r="G40" s="61"/>
      <c r="H40" s="62"/>
      <c r="I40" s="63"/>
      <c r="J40" s="36"/>
      <c r="K40" s="37"/>
      <c r="L40" s="88"/>
      <c r="M40" s="88"/>
      <c r="N40" s="107">
        <v>200</v>
      </c>
      <c r="O40" s="107"/>
      <c r="P40" s="107"/>
      <c r="Q40" s="21">
        <f>Q39+G40-SUM(H40:P40)</f>
        <v>24146.489999999994</v>
      </c>
    </row>
    <row r="41" spans="1:17" x14ac:dyDescent="0.25">
      <c r="A41" s="57">
        <v>45041</v>
      </c>
      <c r="B41" s="21" t="s">
        <v>68</v>
      </c>
      <c r="C41" s="1"/>
      <c r="D41" s="126"/>
      <c r="E41" s="59"/>
      <c r="F41" s="60"/>
      <c r="G41" s="61"/>
      <c r="H41" s="62"/>
      <c r="I41" s="63"/>
      <c r="J41" s="36"/>
      <c r="K41" s="37"/>
      <c r="L41" s="88"/>
      <c r="M41" s="88"/>
      <c r="N41" s="107">
        <v>2.1</v>
      </c>
      <c r="O41" s="107"/>
      <c r="P41" s="107"/>
      <c r="Q41" s="21">
        <f>Q40+G41-SUM(H41:P41)</f>
        <v>24144.389999999996</v>
      </c>
    </row>
    <row r="42" spans="1:17" ht="15.75" thickBot="1" x14ac:dyDescent="0.3">
      <c r="A42" s="38">
        <v>45046</v>
      </c>
      <c r="B42" s="39" t="s">
        <v>18</v>
      </c>
      <c r="C42" s="39"/>
      <c r="D42" s="121"/>
      <c r="E42" s="40"/>
      <c r="F42" s="41"/>
      <c r="G42" s="42"/>
      <c r="H42" s="43"/>
      <c r="I42" s="44"/>
      <c r="J42" s="45"/>
      <c r="K42" s="46"/>
      <c r="L42" s="86"/>
      <c r="M42" s="86"/>
      <c r="N42" s="100"/>
      <c r="O42" s="100"/>
      <c r="P42" s="100">
        <v>5</v>
      </c>
      <c r="Q42" s="39">
        <f>Q41+G42-SUM(H42:P42)</f>
        <v>24139.389999999996</v>
      </c>
    </row>
    <row r="43" spans="1:17" x14ac:dyDescent="0.25">
      <c r="A43" s="20">
        <v>45049</v>
      </c>
      <c r="B43" s="21" t="s">
        <v>69</v>
      </c>
      <c r="C43" s="21"/>
      <c r="D43" s="124"/>
      <c r="E43" s="31"/>
      <c r="F43" s="32"/>
      <c r="G43" s="33"/>
      <c r="H43" s="34"/>
      <c r="I43" s="35"/>
      <c r="J43" s="53"/>
      <c r="K43" s="54"/>
      <c r="L43" s="85"/>
      <c r="M43" s="85"/>
      <c r="N43" s="103">
        <v>200</v>
      </c>
      <c r="O43" s="103"/>
      <c r="P43" s="103"/>
      <c r="Q43" s="21">
        <f>Q42+G43-SUM(H43:P43)</f>
        <v>23939.389999999996</v>
      </c>
    </row>
    <row r="44" spans="1:17" x14ac:dyDescent="0.25">
      <c r="A44" s="57">
        <v>45049</v>
      </c>
      <c r="B44" s="21" t="s">
        <v>70</v>
      </c>
      <c r="C44" s="1"/>
      <c r="D44" s="126"/>
      <c r="E44" s="59"/>
      <c r="F44" s="60"/>
      <c r="G44" s="61"/>
      <c r="H44" s="62"/>
      <c r="I44" s="63"/>
      <c r="J44" s="36"/>
      <c r="K44" s="37"/>
      <c r="L44" s="88"/>
      <c r="M44" s="88"/>
      <c r="N44" s="107">
        <v>2.1</v>
      </c>
      <c r="O44" s="107"/>
      <c r="P44" s="107"/>
      <c r="Q44" s="21">
        <f>Q43+G44-SUM(H44:P44)</f>
        <v>23937.289999999997</v>
      </c>
    </row>
    <row r="45" spans="1:17" x14ac:dyDescent="0.25">
      <c r="A45" s="57">
        <v>45058</v>
      </c>
      <c r="B45" s="1" t="s">
        <v>71</v>
      </c>
      <c r="C45" s="1"/>
      <c r="D45" s="126"/>
      <c r="E45" s="59"/>
      <c r="F45" s="60"/>
      <c r="G45" s="61"/>
      <c r="H45" s="62"/>
      <c r="I45" s="63"/>
      <c r="J45" s="36"/>
      <c r="K45" s="37"/>
      <c r="L45" s="91"/>
      <c r="M45" s="91">
        <v>223.15</v>
      </c>
      <c r="N45" s="104"/>
      <c r="O45" s="104"/>
      <c r="P45" s="104"/>
      <c r="Q45" s="21">
        <f>Q44+G45-SUM(H45:P45)</f>
        <v>23714.139999999996</v>
      </c>
    </row>
    <row r="46" spans="1:17" x14ac:dyDescent="0.25">
      <c r="A46" s="57">
        <v>45058</v>
      </c>
      <c r="B46" s="1" t="s">
        <v>72</v>
      </c>
      <c r="C46" s="1"/>
      <c r="D46" s="126"/>
      <c r="E46" s="59"/>
      <c r="F46" s="60"/>
      <c r="G46" s="61"/>
      <c r="H46" s="62"/>
      <c r="I46" s="63"/>
      <c r="J46" s="36"/>
      <c r="K46" s="37"/>
      <c r="L46" s="91"/>
      <c r="M46" s="91">
        <v>1074.55</v>
      </c>
      <c r="N46" s="104"/>
      <c r="O46" s="104"/>
      <c r="P46" s="104"/>
      <c r="Q46" s="21">
        <f>Q45+G46-SUM(H46:P46)</f>
        <v>22639.589999999997</v>
      </c>
    </row>
    <row r="47" spans="1:17" x14ac:dyDescent="0.25">
      <c r="A47" s="57">
        <v>45059</v>
      </c>
      <c r="B47" s="1" t="s">
        <v>73</v>
      </c>
      <c r="C47" s="1"/>
      <c r="D47" s="126"/>
      <c r="E47" s="59"/>
      <c r="F47" s="60"/>
      <c r="G47" s="61"/>
      <c r="H47" s="62"/>
      <c r="I47" s="63"/>
      <c r="J47" s="36"/>
      <c r="K47" s="37"/>
      <c r="L47" s="88"/>
      <c r="M47" s="88"/>
      <c r="N47" s="105"/>
      <c r="O47" s="105"/>
      <c r="P47" s="105">
        <v>164.02</v>
      </c>
      <c r="Q47" s="21">
        <f>Q46+G47-SUM(H47:P47)</f>
        <v>22475.569999999996</v>
      </c>
    </row>
    <row r="48" spans="1:17" x14ac:dyDescent="0.25">
      <c r="A48" s="57">
        <v>45075</v>
      </c>
      <c r="B48" s="1" t="s">
        <v>74</v>
      </c>
      <c r="C48" s="1"/>
      <c r="D48" s="126"/>
      <c r="E48" s="59"/>
      <c r="F48" s="60"/>
      <c r="G48" s="61"/>
      <c r="H48" s="62"/>
      <c r="I48" s="63"/>
      <c r="J48" s="36"/>
      <c r="K48" s="37"/>
      <c r="L48" s="88"/>
      <c r="M48" s="88"/>
      <c r="N48" s="105"/>
      <c r="O48" s="105"/>
      <c r="P48" s="105">
        <v>185</v>
      </c>
      <c r="Q48" s="21">
        <f>Q47+G48-SUM(H48:P48)</f>
        <v>22290.569999999996</v>
      </c>
    </row>
    <row r="49" spans="1:17" x14ac:dyDescent="0.25">
      <c r="A49" s="57">
        <v>45075</v>
      </c>
      <c r="B49" s="1" t="s">
        <v>75</v>
      </c>
      <c r="C49" s="1"/>
      <c r="D49" s="126"/>
      <c r="E49" s="59"/>
      <c r="F49" s="60"/>
      <c r="G49" s="61"/>
      <c r="H49" s="62"/>
      <c r="I49" s="63"/>
      <c r="J49" s="36"/>
      <c r="K49" s="37"/>
      <c r="L49" s="91"/>
      <c r="M49" s="91">
        <v>3058</v>
      </c>
      <c r="N49" s="104"/>
      <c r="O49" s="104"/>
      <c r="P49" s="104"/>
      <c r="Q49" s="21">
        <f>Q48+G49-SUM(H49:P49)</f>
        <v>19232.569999999996</v>
      </c>
    </row>
    <row r="50" spans="1:17" ht="15.75" thickBot="1" x14ac:dyDescent="0.3">
      <c r="A50" s="38">
        <v>45077</v>
      </c>
      <c r="B50" s="39" t="s">
        <v>18</v>
      </c>
      <c r="C50" s="39"/>
      <c r="D50" s="121"/>
      <c r="E50" s="40"/>
      <c r="F50" s="41"/>
      <c r="G50" s="42"/>
      <c r="H50" s="43"/>
      <c r="I50" s="44"/>
      <c r="J50" s="45"/>
      <c r="K50" s="46"/>
      <c r="L50" s="86"/>
      <c r="M50" s="86"/>
      <c r="N50" s="100"/>
      <c r="O50" s="100"/>
      <c r="P50" s="100">
        <v>5</v>
      </c>
      <c r="Q50" s="39">
        <f>Q49+G50-SUM(H50:P50)</f>
        <v>19227.569999999996</v>
      </c>
    </row>
    <row r="51" spans="1:17" x14ac:dyDescent="0.25">
      <c r="A51" s="20">
        <v>45082</v>
      </c>
      <c r="B51" s="21" t="s">
        <v>76</v>
      </c>
      <c r="C51" s="21"/>
      <c r="D51" s="124"/>
      <c r="E51" s="31"/>
      <c r="F51" s="32"/>
      <c r="G51" s="33"/>
      <c r="H51" s="34"/>
      <c r="I51" s="35"/>
      <c r="J51" s="53"/>
      <c r="K51" s="54"/>
      <c r="L51" s="85"/>
      <c r="M51" s="85"/>
      <c r="N51" s="103">
        <v>101.56</v>
      </c>
      <c r="O51" s="103"/>
      <c r="P51" s="103"/>
      <c r="Q51" s="21">
        <f>Q50+G51-SUM(H51:P51)</f>
        <v>19126.009999999995</v>
      </c>
    </row>
    <row r="52" spans="1:17" x14ac:dyDescent="0.25">
      <c r="A52" s="57">
        <v>45085</v>
      </c>
      <c r="B52" s="1" t="s">
        <v>77</v>
      </c>
      <c r="C52" s="1"/>
      <c r="D52" s="126"/>
      <c r="E52" s="59"/>
      <c r="F52" s="60"/>
      <c r="G52" s="61"/>
      <c r="H52" s="62"/>
      <c r="I52" s="63"/>
      <c r="J52" s="36"/>
      <c r="K52" s="37"/>
      <c r="L52" s="91"/>
      <c r="M52" s="91">
        <v>174.24</v>
      </c>
      <c r="N52" s="104"/>
      <c r="O52" s="104"/>
      <c r="P52" s="104"/>
      <c r="Q52" s="21">
        <f>Q51+G52-SUM(H52:P52)</f>
        <v>18951.769999999993</v>
      </c>
    </row>
    <row r="53" spans="1:17" x14ac:dyDescent="0.25">
      <c r="A53" s="57">
        <v>45086</v>
      </c>
      <c r="B53" s="1" t="s">
        <v>78</v>
      </c>
      <c r="C53" s="1"/>
      <c r="D53" s="126"/>
      <c r="E53" s="59"/>
      <c r="F53" s="60"/>
      <c r="G53" s="61"/>
      <c r="H53" s="62"/>
      <c r="I53" s="63"/>
      <c r="J53" s="36"/>
      <c r="K53" s="37"/>
      <c r="L53" s="91"/>
      <c r="M53" s="91">
        <v>4104.47</v>
      </c>
      <c r="N53" s="104"/>
      <c r="O53" s="104"/>
      <c r="P53" s="104"/>
      <c r="Q53" s="21">
        <f>Q52+G53-SUM(H53:P53)</f>
        <v>14847.299999999992</v>
      </c>
    </row>
    <row r="54" spans="1:17" x14ac:dyDescent="0.25">
      <c r="A54" s="57">
        <v>45090</v>
      </c>
      <c r="B54" s="1" t="s">
        <v>79</v>
      </c>
      <c r="C54" s="1"/>
      <c r="D54" s="126"/>
      <c r="E54" s="59"/>
      <c r="F54" s="60"/>
      <c r="G54" s="61"/>
      <c r="H54" s="62"/>
      <c r="I54" s="63"/>
      <c r="J54" s="68">
        <v>3120</v>
      </c>
      <c r="K54" s="37"/>
      <c r="L54" s="90"/>
      <c r="M54" s="90"/>
      <c r="N54" s="104"/>
      <c r="O54" s="104"/>
      <c r="P54" s="104"/>
      <c r="Q54" s="21">
        <f>Q53+G54-SUM(H54:P54)</f>
        <v>11727.299999999992</v>
      </c>
    </row>
    <row r="55" spans="1:17" x14ac:dyDescent="0.25">
      <c r="A55" s="57">
        <v>45104</v>
      </c>
      <c r="B55" s="21" t="s">
        <v>80</v>
      </c>
      <c r="C55" s="1"/>
      <c r="D55" s="126"/>
      <c r="E55" s="59"/>
      <c r="F55" s="60"/>
      <c r="G55" s="61"/>
      <c r="H55" s="62"/>
      <c r="I55" s="63"/>
      <c r="J55" s="36"/>
      <c r="K55" s="37"/>
      <c r="L55" s="88"/>
      <c r="M55" s="88"/>
      <c r="N55" s="107">
        <v>200</v>
      </c>
      <c r="O55" s="107"/>
      <c r="P55" s="107"/>
      <c r="Q55" s="21">
        <f>Q54+G55-SUM(H55:P55)</f>
        <v>11527.299999999992</v>
      </c>
    </row>
    <row r="56" spans="1:17" x14ac:dyDescent="0.25">
      <c r="A56" s="57">
        <v>45104</v>
      </c>
      <c r="B56" s="21" t="s">
        <v>81</v>
      </c>
      <c r="C56" s="1"/>
      <c r="D56" s="126"/>
      <c r="E56" s="59"/>
      <c r="F56" s="60"/>
      <c r="G56" s="61"/>
      <c r="H56" s="62"/>
      <c r="I56" s="63"/>
      <c r="J56" s="36"/>
      <c r="K56" s="37"/>
      <c r="L56" s="88"/>
      <c r="M56" s="88"/>
      <c r="N56" s="107">
        <v>2.1</v>
      </c>
      <c r="O56" s="107"/>
      <c r="P56" s="107"/>
      <c r="Q56" s="21">
        <f>Q55+G56-SUM(H56:P56)</f>
        <v>11525.199999999992</v>
      </c>
    </row>
    <row r="57" spans="1:17" ht="15.75" thickBot="1" x14ac:dyDescent="0.3">
      <c r="A57" s="38">
        <v>45107</v>
      </c>
      <c r="B57" s="39" t="s">
        <v>18</v>
      </c>
      <c r="C57" s="39"/>
      <c r="D57" s="121"/>
      <c r="E57" s="40"/>
      <c r="F57" s="41"/>
      <c r="G57" s="42"/>
      <c r="H57" s="43"/>
      <c r="I57" s="44"/>
      <c r="J57" s="45"/>
      <c r="K57" s="46"/>
      <c r="L57" s="86"/>
      <c r="M57" s="86"/>
      <c r="N57" s="100"/>
      <c r="O57" s="100"/>
      <c r="P57" s="100">
        <v>5</v>
      </c>
      <c r="Q57" s="39">
        <f>Q56+G57-SUM(H57:P57)</f>
        <v>11520.199999999992</v>
      </c>
    </row>
    <row r="58" spans="1:17" x14ac:dyDescent="0.25">
      <c r="A58" s="20">
        <v>45110</v>
      </c>
      <c r="B58" s="1" t="s">
        <v>82</v>
      </c>
      <c r="C58" s="21"/>
      <c r="D58" s="124"/>
      <c r="E58" s="31"/>
      <c r="F58" s="32"/>
      <c r="G58" s="33"/>
      <c r="H58" s="34"/>
      <c r="I58" s="35"/>
      <c r="J58" s="53"/>
      <c r="K58" s="54"/>
      <c r="L58" s="85"/>
      <c r="M58" s="85"/>
      <c r="N58" s="108"/>
      <c r="O58" s="108"/>
      <c r="P58" s="108">
        <v>162.02000000000001</v>
      </c>
      <c r="Q58" s="21">
        <f>Q57+G58-SUM(H58:P58)</f>
        <v>11358.179999999991</v>
      </c>
    </row>
    <row r="59" spans="1:17" x14ac:dyDescent="0.25">
      <c r="A59" s="57">
        <v>45118</v>
      </c>
      <c r="B59" s="1" t="s">
        <v>20</v>
      </c>
      <c r="C59" s="1"/>
      <c r="D59" s="126"/>
      <c r="E59" s="59" t="s">
        <v>83</v>
      </c>
      <c r="F59" s="60"/>
      <c r="G59" s="61">
        <v>13978</v>
      </c>
      <c r="H59" s="62"/>
      <c r="I59" s="63"/>
      <c r="J59" s="36"/>
      <c r="K59" s="37"/>
      <c r="L59" s="88"/>
      <c r="M59" s="88"/>
      <c r="N59" s="104"/>
      <c r="O59" s="104"/>
      <c r="P59" s="104"/>
      <c r="Q59" s="21">
        <f>Q58+G59-SUM(H59:P59)</f>
        <v>25336.179999999993</v>
      </c>
    </row>
    <row r="60" spans="1:17" x14ac:dyDescent="0.25">
      <c r="A60" s="57">
        <v>45120</v>
      </c>
      <c r="B60" s="1" t="s">
        <v>84</v>
      </c>
      <c r="C60" s="1"/>
      <c r="D60" s="126"/>
      <c r="E60" s="59"/>
      <c r="F60" s="60"/>
      <c r="G60" s="61"/>
      <c r="H60" s="62"/>
      <c r="I60" s="63"/>
      <c r="J60" s="36"/>
      <c r="K60" s="37"/>
      <c r="L60" s="88"/>
      <c r="M60" s="88"/>
      <c r="N60" s="105"/>
      <c r="O60" s="105"/>
      <c r="P60" s="105">
        <v>162.02000000000001</v>
      </c>
      <c r="Q60" s="21">
        <f>Q59+G60-SUM(H60:P60)</f>
        <v>25174.159999999993</v>
      </c>
    </row>
    <row r="61" spans="1:17" x14ac:dyDescent="0.25">
      <c r="A61" s="57">
        <v>45127</v>
      </c>
      <c r="B61" s="21" t="s">
        <v>85</v>
      </c>
      <c r="C61" s="1"/>
      <c r="D61" s="126"/>
      <c r="E61" s="59"/>
      <c r="F61" s="60"/>
      <c r="G61" s="61"/>
      <c r="H61" s="62"/>
      <c r="I61" s="63"/>
      <c r="J61" s="36"/>
      <c r="K61" s="37"/>
      <c r="L61" s="88"/>
      <c r="M61" s="88"/>
      <c r="N61" s="107">
        <v>200</v>
      </c>
      <c r="O61" s="107"/>
      <c r="P61" s="107"/>
      <c r="Q61" s="21">
        <f>Q60+G61-SUM(H61:P61)</f>
        <v>24974.159999999993</v>
      </c>
    </row>
    <row r="62" spans="1:17" x14ac:dyDescent="0.25">
      <c r="A62" s="57">
        <v>45127</v>
      </c>
      <c r="B62" s="21" t="s">
        <v>86</v>
      </c>
      <c r="C62" s="1"/>
      <c r="D62" s="126"/>
      <c r="E62" s="59"/>
      <c r="F62" s="60"/>
      <c r="G62" s="61"/>
      <c r="H62" s="62"/>
      <c r="I62" s="63"/>
      <c r="J62" s="36"/>
      <c r="K62" s="37"/>
      <c r="L62" s="88"/>
      <c r="M62" s="88"/>
      <c r="N62" s="107">
        <v>2.1</v>
      </c>
      <c r="O62" s="107"/>
      <c r="P62" s="107"/>
      <c r="Q62" s="21">
        <f>Q61+G62-SUM(H62:P62)</f>
        <v>24972.059999999994</v>
      </c>
    </row>
    <row r="63" spans="1:17" x14ac:dyDescent="0.25">
      <c r="A63" s="57">
        <v>45128</v>
      </c>
      <c r="B63" s="1" t="s">
        <v>87</v>
      </c>
      <c r="C63" s="1"/>
      <c r="D63" s="126"/>
      <c r="E63" s="59"/>
      <c r="F63" s="60"/>
      <c r="G63" s="61"/>
      <c r="H63" s="62"/>
      <c r="I63" s="63"/>
      <c r="J63" s="36"/>
      <c r="K63" s="37"/>
      <c r="L63" s="92">
        <v>6023.9</v>
      </c>
      <c r="M63" s="92"/>
      <c r="N63" s="104"/>
      <c r="O63" s="104"/>
      <c r="P63" s="104"/>
      <c r="Q63" s="21">
        <f>Q62+G63-SUM(H63:P63)</f>
        <v>18948.159999999996</v>
      </c>
    </row>
    <row r="64" spans="1:17" x14ac:dyDescent="0.25">
      <c r="A64" s="57">
        <v>45128</v>
      </c>
      <c r="B64" s="1" t="s">
        <v>65</v>
      </c>
      <c r="C64" s="1"/>
      <c r="D64" s="126"/>
      <c r="E64" s="59"/>
      <c r="F64" s="60"/>
      <c r="G64" s="61"/>
      <c r="H64" s="62"/>
      <c r="I64" s="63"/>
      <c r="J64" s="36"/>
      <c r="K64" s="37"/>
      <c r="L64" s="88"/>
      <c r="M64" s="88"/>
      <c r="N64" s="105"/>
      <c r="O64" s="105"/>
      <c r="P64" s="105">
        <v>30</v>
      </c>
      <c r="Q64" s="21">
        <f>Q63+G64-SUM(H64:P64)</f>
        <v>18918.159999999996</v>
      </c>
    </row>
    <row r="65" spans="1:17" ht="15.75" thickBot="1" x14ac:dyDescent="0.3">
      <c r="A65" s="38">
        <v>45138</v>
      </c>
      <c r="B65" s="39" t="s">
        <v>18</v>
      </c>
      <c r="C65" s="39"/>
      <c r="D65" s="121"/>
      <c r="E65" s="40"/>
      <c r="F65" s="41"/>
      <c r="G65" s="42"/>
      <c r="H65" s="43"/>
      <c r="I65" s="44"/>
      <c r="J65" s="45"/>
      <c r="K65" s="46"/>
      <c r="L65" s="86"/>
      <c r="M65" s="86"/>
      <c r="N65" s="100"/>
      <c r="O65" s="100"/>
      <c r="P65" s="100">
        <v>5</v>
      </c>
      <c r="Q65" s="39">
        <f>Q64+G65-SUM(H65:P65)</f>
        <v>18913.159999999996</v>
      </c>
    </row>
    <row r="66" spans="1:17" x14ac:dyDescent="0.25">
      <c r="A66" s="20">
        <v>45149</v>
      </c>
      <c r="B66" s="21" t="s">
        <v>88</v>
      </c>
      <c r="C66" s="21"/>
      <c r="D66" s="124"/>
      <c r="E66" s="31"/>
      <c r="F66" s="32"/>
      <c r="G66" s="33"/>
      <c r="H66" s="34"/>
      <c r="I66" s="35"/>
      <c r="J66" s="53"/>
      <c r="K66" s="54"/>
      <c r="L66" s="85"/>
      <c r="M66" s="85"/>
      <c r="N66" s="103">
        <v>200</v>
      </c>
      <c r="O66" s="103"/>
      <c r="P66" s="103"/>
      <c r="Q66" s="21">
        <f>Q65+G66-SUM(H66:P66)</f>
        <v>18713.159999999996</v>
      </c>
    </row>
    <row r="67" spans="1:17" x14ac:dyDescent="0.25">
      <c r="A67" s="57">
        <v>45149</v>
      </c>
      <c r="B67" s="21" t="s">
        <v>89</v>
      </c>
      <c r="C67" s="1"/>
      <c r="D67" s="126"/>
      <c r="E67" s="59"/>
      <c r="F67" s="60"/>
      <c r="G67" s="61"/>
      <c r="H67" s="62"/>
      <c r="I67" s="63"/>
      <c r="J67" s="36"/>
      <c r="K67" s="37"/>
      <c r="L67" s="88"/>
      <c r="M67" s="88"/>
      <c r="N67" s="107">
        <v>2.1</v>
      </c>
      <c r="O67" s="107"/>
      <c r="P67" s="107"/>
      <c r="Q67" s="21">
        <f>Q66+G67-SUM(H67:P67)</f>
        <v>18711.059999999998</v>
      </c>
    </row>
    <row r="68" spans="1:17" x14ac:dyDescent="0.25">
      <c r="A68" s="57">
        <v>45155</v>
      </c>
      <c r="B68" s="1" t="s">
        <v>90</v>
      </c>
      <c r="C68" s="1"/>
      <c r="D68" s="126"/>
      <c r="E68" s="59"/>
      <c r="F68" s="60"/>
      <c r="G68" s="61"/>
      <c r="H68" s="62"/>
      <c r="I68" s="63"/>
      <c r="J68" s="36"/>
      <c r="K68" s="37"/>
      <c r="L68" s="88"/>
      <c r="M68" s="88"/>
      <c r="N68" s="105"/>
      <c r="O68" s="105"/>
      <c r="P68" s="105">
        <v>162.02000000000001</v>
      </c>
      <c r="Q68" s="21">
        <f>Q67+G68-SUM(H68:P68)</f>
        <v>18549.039999999997</v>
      </c>
    </row>
    <row r="69" spans="1:17" ht="15.75" thickBot="1" x14ac:dyDescent="0.3">
      <c r="A69" s="38">
        <v>45169</v>
      </c>
      <c r="B69" s="39" t="s">
        <v>18</v>
      </c>
      <c r="C69" s="39"/>
      <c r="D69" s="121"/>
      <c r="E69" s="40"/>
      <c r="F69" s="41"/>
      <c r="G69" s="42"/>
      <c r="H69" s="43"/>
      <c r="I69" s="44"/>
      <c r="J69" s="45"/>
      <c r="K69" s="46"/>
      <c r="L69" s="86"/>
      <c r="M69" s="86"/>
      <c r="N69" s="100"/>
      <c r="O69" s="100"/>
      <c r="P69" s="100">
        <v>5</v>
      </c>
      <c r="Q69" s="39">
        <f>Q68+G69-SUM(H69:P69)</f>
        <v>18544.039999999997</v>
      </c>
    </row>
    <row r="70" spans="1:17" x14ac:dyDescent="0.25">
      <c r="A70" s="20">
        <v>45177</v>
      </c>
      <c r="B70" s="21" t="s">
        <v>91</v>
      </c>
      <c r="C70" s="21"/>
      <c r="D70" s="124"/>
      <c r="E70" s="31"/>
      <c r="F70" s="32"/>
      <c r="G70" s="33"/>
      <c r="H70" s="34"/>
      <c r="I70" s="35"/>
      <c r="J70" s="53"/>
      <c r="K70" s="54"/>
      <c r="L70" s="85"/>
      <c r="M70" s="85"/>
      <c r="N70" s="103">
        <v>200</v>
      </c>
      <c r="O70" s="103"/>
      <c r="P70" s="103"/>
      <c r="Q70" s="21">
        <f>Q69+G70-SUM(H70:P70)</f>
        <v>18344.039999999997</v>
      </c>
    </row>
    <row r="71" spans="1:17" x14ac:dyDescent="0.25">
      <c r="A71" s="57">
        <v>45177</v>
      </c>
      <c r="B71" s="21" t="s">
        <v>92</v>
      </c>
      <c r="C71" s="1"/>
      <c r="D71" s="126"/>
      <c r="E71" s="59"/>
      <c r="F71" s="60"/>
      <c r="G71" s="61"/>
      <c r="H71" s="62"/>
      <c r="I71" s="63"/>
      <c r="J71" s="36"/>
      <c r="K71" s="37"/>
      <c r="L71" s="88"/>
      <c r="M71" s="88"/>
      <c r="N71" s="107">
        <v>2.1</v>
      </c>
      <c r="O71" s="107"/>
      <c r="P71" s="107"/>
      <c r="Q71" s="21">
        <f>Q70+G71-SUM(H71:P71)</f>
        <v>18341.939999999999</v>
      </c>
    </row>
    <row r="72" spans="1:17" x14ac:dyDescent="0.25">
      <c r="A72" s="57">
        <v>45177</v>
      </c>
      <c r="B72" s="1" t="s">
        <v>93</v>
      </c>
      <c r="C72" s="1"/>
      <c r="D72" s="126"/>
      <c r="E72" s="59"/>
      <c r="F72" s="60"/>
      <c r="G72" s="61"/>
      <c r="H72" s="62"/>
      <c r="I72" s="63"/>
      <c r="J72" s="36"/>
      <c r="K72" s="37"/>
      <c r="L72" s="88"/>
      <c r="M72" s="88"/>
      <c r="N72" s="105"/>
      <c r="O72" s="105"/>
      <c r="P72" s="105">
        <v>162.02000000000001</v>
      </c>
      <c r="Q72" s="21">
        <f>Q71+G72-SUM(H72:P72)</f>
        <v>18179.919999999998</v>
      </c>
    </row>
    <row r="73" spans="1:17" x14ac:dyDescent="0.25">
      <c r="A73" s="57">
        <v>45193</v>
      </c>
      <c r="B73" s="69" t="s">
        <v>94</v>
      </c>
      <c r="C73" s="1"/>
      <c r="D73" s="126"/>
      <c r="E73" s="59"/>
      <c r="F73" s="60"/>
      <c r="G73" s="61"/>
      <c r="H73" s="62"/>
      <c r="I73" s="63"/>
      <c r="J73" s="36"/>
      <c r="K73" s="37"/>
      <c r="L73" s="92">
        <v>194.4</v>
      </c>
      <c r="M73" s="92"/>
      <c r="N73" s="104"/>
      <c r="O73" s="104"/>
      <c r="P73" s="104"/>
      <c r="Q73" s="21">
        <f>Q72+G73-SUM(H73:P73)</f>
        <v>17985.519999999997</v>
      </c>
    </row>
    <row r="74" spans="1:17" x14ac:dyDescent="0.25">
      <c r="A74" s="57">
        <v>45193</v>
      </c>
      <c r="B74" s="69" t="s">
        <v>95</v>
      </c>
      <c r="C74" s="1"/>
      <c r="D74" s="126"/>
      <c r="E74" s="59"/>
      <c r="F74" s="60"/>
      <c r="G74" s="61"/>
      <c r="H74" s="62"/>
      <c r="I74" s="63"/>
      <c r="J74" s="36"/>
      <c r="K74" s="37"/>
      <c r="L74" s="92">
        <v>17.600000000000001</v>
      </c>
      <c r="M74" s="92"/>
      <c r="N74" s="104"/>
      <c r="O74" s="104"/>
      <c r="P74" s="104"/>
      <c r="Q74" s="21">
        <f>Q73+G74-SUM(H74:P74)</f>
        <v>17967.919999999998</v>
      </c>
    </row>
    <row r="75" spans="1:17" ht="15.75" thickBot="1" x14ac:dyDescent="0.3">
      <c r="A75" s="38">
        <v>45199</v>
      </c>
      <c r="B75" s="39" t="s">
        <v>18</v>
      </c>
      <c r="C75" s="39"/>
      <c r="D75" s="121"/>
      <c r="E75" s="40"/>
      <c r="F75" s="41"/>
      <c r="G75" s="42"/>
      <c r="H75" s="43"/>
      <c r="I75" s="44"/>
      <c r="J75" s="45"/>
      <c r="K75" s="46"/>
      <c r="L75" s="86"/>
      <c r="M75" s="86"/>
      <c r="N75" s="100"/>
      <c r="O75" s="100"/>
      <c r="P75" s="100">
        <v>5</v>
      </c>
      <c r="Q75" s="39">
        <f>Q74+G75-SUM(H75:P75)</f>
        <v>17962.919999999998</v>
      </c>
    </row>
    <row r="76" spans="1:17" x14ac:dyDescent="0.25">
      <c r="A76" s="20">
        <v>45201</v>
      </c>
      <c r="B76" s="48" t="s">
        <v>96</v>
      </c>
      <c r="C76" s="21"/>
      <c r="D76" s="124"/>
      <c r="E76" s="31"/>
      <c r="F76" s="32"/>
      <c r="G76" s="33"/>
      <c r="H76" s="34"/>
      <c r="I76" s="35"/>
      <c r="J76" s="53"/>
      <c r="K76" s="54"/>
      <c r="L76" s="89"/>
      <c r="M76" s="89">
        <v>144</v>
      </c>
      <c r="N76" s="102"/>
      <c r="O76" s="102"/>
      <c r="P76" s="102"/>
      <c r="Q76" s="21">
        <f>Q75+G76-SUM(H76:P76)</f>
        <v>17818.919999999998</v>
      </c>
    </row>
    <row r="77" spans="1:17" x14ac:dyDescent="0.25">
      <c r="A77" s="57">
        <v>45210</v>
      </c>
      <c r="B77" s="69" t="s">
        <v>20</v>
      </c>
      <c r="C77" s="1"/>
      <c r="D77" s="126"/>
      <c r="E77" s="59" t="s">
        <v>97</v>
      </c>
      <c r="F77" s="60"/>
      <c r="G77" s="61">
        <v>13978</v>
      </c>
      <c r="H77" s="62"/>
      <c r="I77" s="63"/>
      <c r="J77" s="36"/>
      <c r="K77" s="37"/>
      <c r="L77" s="88"/>
      <c r="M77" s="88"/>
      <c r="N77" s="104"/>
      <c r="O77" s="104"/>
      <c r="P77" s="104"/>
      <c r="Q77" s="21">
        <f>Q76+G77-SUM(H77:P77)</f>
        <v>31796.92</v>
      </c>
    </row>
    <row r="78" spans="1:17" x14ac:dyDescent="0.25">
      <c r="A78" s="57">
        <v>45217</v>
      </c>
      <c r="B78" s="21" t="s">
        <v>98</v>
      </c>
      <c r="C78" s="1"/>
      <c r="D78" s="126"/>
      <c r="E78" s="59"/>
      <c r="F78" s="60"/>
      <c r="G78" s="61"/>
      <c r="H78" s="62"/>
      <c r="I78" s="63"/>
      <c r="J78" s="36"/>
      <c r="K78" s="37"/>
      <c r="L78" s="88"/>
      <c r="M78" s="88"/>
      <c r="N78" s="107">
        <v>200</v>
      </c>
      <c r="O78" s="107"/>
      <c r="P78" s="107"/>
      <c r="Q78" s="21">
        <f>Q77+G78-SUM(H78:P78)</f>
        <v>31596.92</v>
      </c>
    </row>
    <row r="79" spans="1:17" x14ac:dyDescent="0.25">
      <c r="A79" s="57">
        <v>45217</v>
      </c>
      <c r="B79" s="21" t="s">
        <v>99</v>
      </c>
      <c r="C79" s="1"/>
      <c r="D79" s="126"/>
      <c r="E79" s="59"/>
      <c r="F79" s="60"/>
      <c r="G79" s="61"/>
      <c r="H79" s="62"/>
      <c r="I79" s="63"/>
      <c r="J79" s="36"/>
      <c r="K79" s="37"/>
      <c r="L79" s="88"/>
      <c r="M79" s="88"/>
      <c r="N79" s="107">
        <v>2.1</v>
      </c>
      <c r="O79" s="107"/>
      <c r="P79" s="107"/>
      <c r="Q79" s="21">
        <f>Q78+G79-SUM(H79:P79)</f>
        <v>31594.82</v>
      </c>
    </row>
    <row r="80" spans="1:17" x14ac:dyDescent="0.25">
      <c r="A80" s="57">
        <v>45217</v>
      </c>
      <c r="B80" s="1" t="s">
        <v>100</v>
      </c>
      <c r="C80" s="1"/>
      <c r="D80" s="126"/>
      <c r="E80" s="59"/>
      <c r="F80" s="60"/>
      <c r="G80" s="61"/>
      <c r="H80" s="62"/>
      <c r="I80" s="63"/>
      <c r="J80" s="36"/>
      <c r="K80" s="37"/>
      <c r="L80" s="88"/>
      <c r="M80" s="88"/>
      <c r="N80" s="105"/>
      <c r="O80" s="105"/>
      <c r="P80" s="105">
        <v>162.02000000000001</v>
      </c>
      <c r="Q80" s="21">
        <f>Q79+G80-SUM(H80:P80)</f>
        <v>31432.799999999999</v>
      </c>
    </row>
    <row r="81" spans="1:17" x14ac:dyDescent="0.25">
      <c r="A81" s="57">
        <v>45229</v>
      </c>
      <c r="B81" s="69" t="s">
        <v>101</v>
      </c>
      <c r="C81" s="1"/>
      <c r="D81" s="126"/>
      <c r="E81" s="59"/>
      <c r="F81" s="60"/>
      <c r="G81" s="61"/>
      <c r="H81" s="62"/>
      <c r="I81" s="63"/>
      <c r="J81" s="36"/>
      <c r="K81" s="37"/>
      <c r="L81" s="88"/>
      <c r="M81" s="88"/>
      <c r="N81" s="106"/>
      <c r="O81" s="106">
        <v>233.8</v>
      </c>
      <c r="P81" s="106"/>
      <c r="Q81" s="21">
        <f>Q80+G81-SUM(H81:P81)</f>
        <v>31199</v>
      </c>
    </row>
    <row r="82" spans="1:17" x14ac:dyDescent="0.25">
      <c r="A82" s="57">
        <v>45229</v>
      </c>
      <c r="B82" s="69" t="s">
        <v>102</v>
      </c>
      <c r="C82" s="1"/>
      <c r="D82" s="126"/>
      <c r="E82" s="59"/>
      <c r="F82" s="60"/>
      <c r="G82" s="61"/>
      <c r="H82" s="62"/>
      <c r="I82" s="63"/>
      <c r="J82" s="36"/>
      <c r="K82" s="37"/>
      <c r="L82" s="88"/>
      <c r="M82" s="88"/>
      <c r="N82" s="105"/>
      <c r="O82" s="105"/>
      <c r="P82" s="105">
        <v>204</v>
      </c>
      <c r="Q82" s="21">
        <f>Q81+G82-SUM(H82:P82)</f>
        <v>30995</v>
      </c>
    </row>
    <row r="83" spans="1:17" x14ac:dyDescent="0.25">
      <c r="A83" s="57">
        <v>45229</v>
      </c>
      <c r="B83" s="69" t="s">
        <v>103</v>
      </c>
      <c r="C83" s="1"/>
      <c r="D83" s="126"/>
      <c r="E83" s="59"/>
      <c r="F83" s="60"/>
      <c r="G83" s="61"/>
      <c r="H83" s="62"/>
      <c r="I83" s="63"/>
      <c r="J83" s="36"/>
      <c r="K83" s="37"/>
      <c r="L83" s="92">
        <v>1525.7</v>
      </c>
      <c r="M83" s="92"/>
      <c r="N83" s="104"/>
      <c r="O83" s="104"/>
      <c r="P83" s="104"/>
      <c r="Q83" s="21">
        <f>Q82+G83-SUM(H83:P83)</f>
        <v>29469.3</v>
      </c>
    </row>
    <row r="84" spans="1:17" x14ac:dyDescent="0.25">
      <c r="A84" s="57">
        <v>45229</v>
      </c>
      <c r="B84" s="69" t="s">
        <v>104</v>
      </c>
      <c r="C84" s="1"/>
      <c r="D84" s="126"/>
      <c r="E84" s="59"/>
      <c r="F84" s="60"/>
      <c r="G84" s="61"/>
      <c r="H84" s="62"/>
      <c r="I84" s="63"/>
      <c r="J84" s="36"/>
      <c r="K84" s="37"/>
      <c r="L84" s="91"/>
      <c r="M84" s="91">
        <v>2955</v>
      </c>
      <c r="N84" s="104"/>
      <c r="O84" s="104"/>
      <c r="P84" s="104"/>
      <c r="Q84" s="21">
        <f>Q83+G84-SUM(H84:P84)</f>
        <v>26514.3</v>
      </c>
    </row>
    <row r="85" spans="1:17" ht="15.75" thickBot="1" x14ac:dyDescent="0.3">
      <c r="A85" s="38">
        <v>45230</v>
      </c>
      <c r="B85" s="39" t="s">
        <v>18</v>
      </c>
      <c r="C85" s="39"/>
      <c r="D85" s="121"/>
      <c r="E85" s="40"/>
      <c r="F85" s="41"/>
      <c r="G85" s="42"/>
      <c r="H85" s="43"/>
      <c r="I85" s="44"/>
      <c r="J85" s="45"/>
      <c r="K85" s="46"/>
      <c r="L85" s="86"/>
      <c r="M85" s="86"/>
      <c r="N85" s="100"/>
      <c r="O85" s="100"/>
      <c r="P85" s="100">
        <v>5</v>
      </c>
      <c r="Q85" s="39">
        <f>Q84+G85-SUM(H85:P85)</f>
        <v>26509.3</v>
      </c>
    </row>
    <row r="86" spans="1:17" x14ac:dyDescent="0.25">
      <c r="A86" s="20">
        <v>45232</v>
      </c>
      <c r="B86" s="21" t="s">
        <v>105</v>
      </c>
      <c r="C86" s="21"/>
      <c r="D86" s="124"/>
      <c r="E86" s="31"/>
      <c r="F86" s="32"/>
      <c r="G86" s="33"/>
      <c r="H86" s="34"/>
      <c r="I86" s="35"/>
      <c r="J86" s="53"/>
      <c r="K86" s="54"/>
      <c r="L86" s="85"/>
      <c r="M86" s="85"/>
      <c r="N86" s="103">
        <v>200</v>
      </c>
      <c r="O86" s="103"/>
      <c r="P86" s="103"/>
      <c r="Q86" s="21">
        <f>Q85+G86-SUM(H86:P86)</f>
        <v>26309.3</v>
      </c>
    </row>
    <row r="87" spans="1:17" x14ac:dyDescent="0.25">
      <c r="A87" s="57">
        <v>45232</v>
      </c>
      <c r="B87" s="21" t="s">
        <v>106</v>
      </c>
      <c r="C87" s="1"/>
      <c r="D87" s="126"/>
      <c r="E87" s="59"/>
      <c r="F87" s="60"/>
      <c r="G87" s="61"/>
      <c r="H87" s="62"/>
      <c r="I87" s="63"/>
      <c r="J87" s="36"/>
      <c r="K87" s="37"/>
      <c r="L87" s="88"/>
      <c r="M87" s="88"/>
      <c r="N87" s="107">
        <v>2.1</v>
      </c>
      <c r="O87" s="107"/>
      <c r="P87" s="107"/>
      <c r="Q87" s="21">
        <f>Q86+G87-SUM(H87:P87)</f>
        <v>26307.200000000001</v>
      </c>
    </row>
    <row r="88" spans="1:17" x14ac:dyDescent="0.25">
      <c r="A88" s="70">
        <v>45260</v>
      </c>
      <c r="B88" s="1" t="s">
        <v>107</v>
      </c>
      <c r="C88" s="1"/>
      <c r="D88" s="126"/>
      <c r="E88" s="59"/>
      <c r="F88" s="60"/>
      <c r="G88" s="61"/>
      <c r="H88" s="62"/>
      <c r="I88" s="63"/>
      <c r="J88" s="36"/>
      <c r="K88" s="37"/>
      <c r="L88" s="88"/>
      <c r="M88" s="88"/>
      <c r="N88" s="105"/>
      <c r="O88" s="109"/>
      <c r="P88" s="105">
        <v>162.02000000000001</v>
      </c>
      <c r="Q88" s="21">
        <f>Q87+G88-SUM(H88:P88)</f>
        <v>26145.18</v>
      </c>
    </row>
    <row r="89" spans="1:17" x14ac:dyDescent="0.25">
      <c r="A89" s="70">
        <v>45260</v>
      </c>
      <c r="B89" s="48" t="s">
        <v>108</v>
      </c>
      <c r="C89" s="69"/>
      <c r="D89" s="127"/>
      <c r="E89" s="71"/>
      <c r="F89" s="72"/>
      <c r="G89" s="73"/>
      <c r="H89" s="74"/>
      <c r="I89" s="75"/>
      <c r="J89" s="36"/>
      <c r="K89" s="37"/>
      <c r="L89" s="93"/>
      <c r="M89" s="93">
        <v>1650</v>
      </c>
      <c r="N89" s="110"/>
      <c r="O89" s="110"/>
      <c r="P89" s="110"/>
      <c r="Q89" s="21">
        <f>Q88+G89-SUM(H89:P89)</f>
        <v>24495.18</v>
      </c>
    </row>
    <row r="90" spans="1:17" ht="15.75" thickBot="1" x14ac:dyDescent="0.3">
      <c r="A90" s="38">
        <v>45260</v>
      </c>
      <c r="B90" s="39" t="s">
        <v>18</v>
      </c>
      <c r="C90" s="39"/>
      <c r="D90" s="121"/>
      <c r="E90" s="40"/>
      <c r="F90" s="41"/>
      <c r="G90" s="42"/>
      <c r="H90" s="43"/>
      <c r="I90" s="44"/>
      <c r="J90" s="45"/>
      <c r="K90" s="46"/>
      <c r="L90" s="86"/>
      <c r="M90" s="86"/>
      <c r="N90" s="100"/>
      <c r="O90" s="100"/>
      <c r="P90" s="100">
        <v>5</v>
      </c>
      <c r="Q90" s="39">
        <f>Q89+G90-SUM(H90:P90)</f>
        <v>24490.18</v>
      </c>
    </row>
    <row r="91" spans="1:17" x14ac:dyDescent="0.25">
      <c r="A91" s="57">
        <v>45265</v>
      </c>
      <c r="B91" s="21" t="s">
        <v>109</v>
      </c>
      <c r="C91" s="1"/>
      <c r="D91" s="126"/>
      <c r="E91" s="59"/>
      <c r="F91" s="60"/>
      <c r="G91" s="61"/>
      <c r="H91" s="62"/>
      <c r="I91" s="63"/>
      <c r="J91" s="53"/>
      <c r="K91" s="54"/>
      <c r="L91" s="88"/>
      <c r="M91" s="88"/>
      <c r="N91" s="107">
        <v>200</v>
      </c>
      <c r="O91" s="107"/>
      <c r="P91" s="107"/>
      <c r="Q91" s="21">
        <f>Q90+G91-SUM(H91:P91)</f>
        <v>24290.18</v>
      </c>
    </row>
    <row r="92" spans="1:17" x14ac:dyDescent="0.25">
      <c r="A92" s="57">
        <v>45265</v>
      </c>
      <c r="B92" s="21" t="s">
        <v>110</v>
      </c>
      <c r="C92" s="1"/>
      <c r="D92" s="126"/>
      <c r="E92" s="59"/>
      <c r="F92" s="60"/>
      <c r="G92" s="61"/>
      <c r="H92" s="62"/>
      <c r="I92" s="63"/>
      <c r="J92" s="36"/>
      <c r="K92" s="37"/>
      <c r="L92" s="88"/>
      <c r="M92" s="88"/>
      <c r="N92" s="107">
        <v>2.1</v>
      </c>
      <c r="O92" s="107"/>
      <c r="P92" s="107"/>
      <c r="Q92" s="21">
        <f>Q91+G92-SUM(H92:P92)</f>
        <v>24288.080000000002</v>
      </c>
    </row>
    <row r="93" spans="1:17" x14ac:dyDescent="0.25">
      <c r="A93" s="57">
        <v>45265</v>
      </c>
      <c r="B93" s="69" t="s">
        <v>111</v>
      </c>
      <c r="C93" s="1"/>
      <c r="D93" s="126"/>
      <c r="E93" s="59"/>
      <c r="F93" s="60"/>
      <c r="G93" s="61"/>
      <c r="H93" s="62"/>
      <c r="I93" s="63"/>
      <c r="J93" s="36"/>
      <c r="K93" s="37"/>
      <c r="L93" s="91"/>
      <c r="M93" s="91">
        <v>426</v>
      </c>
      <c r="N93" s="111"/>
      <c r="O93" s="111"/>
      <c r="P93" s="111"/>
      <c r="Q93" s="21">
        <f>Q92+G93-SUM(H93:P93)</f>
        <v>23862.080000000002</v>
      </c>
    </row>
    <row r="94" spans="1:17" x14ac:dyDescent="0.25">
      <c r="A94" s="57">
        <v>45267</v>
      </c>
      <c r="B94" s="69" t="s">
        <v>112</v>
      </c>
      <c r="C94" s="1"/>
      <c r="D94" s="126"/>
      <c r="E94" s="59"/>
      <c r="F94" s="60"/>
      <c r="G94" s="61"/>
      <c r="H94" s="62"/>
      <c r="I94" s="63"/>
      <c r="J94" s="36"/>
      <c r="K94" s="37"/>
      <c r="L94" s="91"/>
      <c r="M94" s="91">
        <v>220</v>
      </c>
      <c r="N94" s="111"/>
      <c r="O94" s="111"/>
      <c r="P94" s="111"/>
      <c r="Q94" s="21">
        <f>Q93+G94-SUM(H94:P94)</f>
        <v>23642.080000000002</v>
      </c>
    </row>
    <row r="95" spans="1:17" x14ac:dyDescent="0.25">
      <c r="A95" s="57">
        <v>45267</v>
      </c>
      <c r="B95" s="69" t="s">
        <v>113</v>
      </c>
      <c r="C95" s="1"/>
      <c r="D95" s="126"/>
      <c r="E95" s="59"/>
      <c r="F95" s="60"/>
      <c r="G95" s="61"/>
      <c r="H95" s="62"/>
      <c r="I95" s="63"/>
      <c r="J95" s="36"/>
      <c r="K95" s="37"/>
      <c r="L95" s="91"/>
      <c r="M95" s="91">
        <v>239.7</v>
      </c>
      <c r="N95" s="112"/>
      <c r="O95" s="112"/>
      <c r="P95" s="112"/>
      <c r="Q95" s="21">
        <f>Q94+G95-SUM(H95:P95)</f>
        <v>23402.38</v>
      </c>
    </row>
    <row r="96" spans="1:17" x14ac:dyDescent="0.25">
      <c r="A96" s="57">
        <v>45267</v>
      </c>
      <c r="B96" s="69" t="s">
        <v>114</v>
      </c>
      <c r="C96" s="1"/>
      <c r="D96" s="126"/>
      <c r="E96" s="59"/>
      <c r="F96" s="60"/>
      <c r="G96" s="61"/>
      <c r="H96" s="62"/>
      <c r="I96" s="63"/>
      <c r="J96" s="36"/>
      <c r="K96" s="37"/>
      <c r="L96" s="91"/>
      <c r="M96" s="91">
        <v>352.5</v>
      </c>
      <c r="N96" s="111"/>
      <c r="O96" s="111"/>
      <c r="P96" s="111"/>
      <c r="Q96" s="21">
        <f>Q95+G96-SUM(H96:P96)</f>
        <v>23049.88</v>
      </c>
    </row>
    <row r="97" spans="1:17" x14ac:dyDescent="0.25">
      <c r="A97" s="57">
        <v>45267</v>
      </c>
      <c r="B97" s="1" t="s">
        <v>115</v>
      </c>
      <c r="C97" s="1"/>
      <c r="D97" s="126"/>
      <c r="E97" s="59"/>
      <c r="F97" s="60"/>
      <c r="G97" s="61"/>
      <c r="H97" s="62"/>
      <c r="I97" s="63"/>
      <c r="J97" s="36"/>
      <c r="K97" s="37"/>
      <c r="L97" s="88"/>
      <c r="M97" s="88"/>
      <c r="N97" s="105"/>
      <c r="O97" s="105"/>
      <c r="P97" s="105">
        <v>162.02000000000001</v>
      </c>
      <c r="Q97" s="21">
        <f>Q96+G97-SUM(H97:P97)</f>
        <v>22887.86</v>
      </c>
    </row>
    <row r="98" spans="1:17" x14ac:dyDescent="0.25">
      <c r="A98" s="57">
        <v>45269</v>
      </c>
      <c r="B98" s="69" t="s">
        <v>116</v>
      </c>
      <c r="C98" s="1"/>
      <c r="D98" s="126"/>
      <c r="E98" s="59"/>
      <c r="F98" s="60"/>
      <c r="G98" s="61"/>
      <c r="H98" s="62"/>
      <c r="I98" s="63"/>
      <c r="J98" s="36"/>
      <c r="K98" s="37"/>
      <c r="L98" s="88"/>
      <c r="M98" s="88"/>
      <c r="N98" s="107">
        <v>488.32</v>
      </c>
      <c r="O98" s="107"/>
      <c r="P98" s="107"/>
      <c r="Q98" s="21">
        <f>Q97+G98-SUM(H98:P98)</f>
        <v>22399.54</v>
      </c>
    </row>
    <row r="99" spans="1:17" x14ac:dyDescent="0.25">
      <c r="A99" s="57">
        <v>45269</v>
      </c>
      <c r="B99" s="69" t="s">
        <v>117</v>
      </c>
      <c r="C99" s="1"/>
      <c r="D99" s="126"/>
      <c r="E99" s="59"/>
      <c r="F99" s="60"/>
      <c r="G99" s="61"/>
      <c r="H99" s="62"/>
      <c r="I99" s="63"/>
      <c r="J99" s="36"/>
      <c r="K99" s="37"/>
      <c r="L99" s="88"/>
      <c r="M99" s="88"/>
      <c r="N99" s="106"/>
      <c r="O99" s="106">
        <v>600</v>
      </c>
      <c r="P99" s="106"/>
      <c r="Q99" s="21">
        <f>Q98+G99-SUM(H99:P99)</f>
        <v>21799.54</v>
      </c>
    </row>
    <row r="100" spans="1:17" x14ac:dyDescent="0.25">
      <c r="A100" s="57">
        <v>45272</v>
      </c>
      <c r="B100" s="69" t="s">
        <v>118</v>
      </c>
      <c r="C100" s="1"/>
      <c r="D100" s="126"/>
      <c r="E100" s="59"/>
      <c r="F100" s="60"/>
      <c r="G100" s="61"/>
      <c r="H100" s="62"/>
      <c r="I100" s="63"/>
      <c r="J100" s="36"/>
      <c r="K100" s="37"/>
      <c r="L100" s="94"/>
      <c r="M100" s="94">
        <v>330.6</v>
      </c>
      <c r="N100" s="104"/>
      <c r="O100" s="104"/>
      <c r="P100" s="104"/>
      <c r="Q100" s="21">
        <f>Q99+G100-SUM(H100:P100)</f>
        <v>21468.940000000002</v>
      </c>
    </row>
    <row r="101" spans="1:17" x14ac:dyDescent="0.25">
      <c r="A101" s="57">
        <v>45272</v>
      </c>
      <c r="B101" s="69" t="s">
        <v>119</v>
      </c>
      <c r="C101" s="1"/>
      <c r="D101" s="126"/>
      <c r="E101" s="59"/>
      <c r="F101" s="60"/>
      <c r="G101" s="61"/>
      <c r="H101" s="62"/>
      <c r="I101" s="63"/>
      <c r="J101" s="36"/>
      <c r="K101" s="37"/>
      <c r="L101" s="94"/>
      <c r="M101" s="94">
        <v>534.02</v>
      </c>
      <c r="N101" s="104"/>
      <c r="O101" s="104"/>
      <c r="P101" s="104"/>
      <c r="Q101" s="21">
        <f>Q100+G101-SUM(H101:P101)</f>
        <v>20934.920000000002</v>
      </c>
    </row>
    <row r="102" spans="1:17" x14ac:dyDescent="0.25">
      <c r="A102" s="57">
        <v>45272</v>
      </c>
      <c r="B102" s="69" t="s">
        <v>120</v>
      </c>
      <c r="C102" s="1"/>
      <c r="D102" s="126"/>
      <c r="E102" s="59"/>
      <c r="F102" s="60"/>
      <c r="G102" s="61"/>
      <c r="H102" s="62"/>
      <c r="I102" s="63"/>
      <c r="J102" s="36"/>
      <c r="K102" s="37"/>
      <c r="L102" s="94"/>
      <c r="M102" s="94">
        <v>300</v>
      </c>
      <c r="N102" s="104"/>
      <c r="O102" s="104"/>
      <c r="P102" s="104"/>
      <c r="Q102" s="21">
        <f>Q101+G102-SUM(H102:P102)</f>
        <v>20634.920000000002</v>
      </c>
    </row>
    <row r="103" spans="1:17" x14ac:dyDescent="0.25">
      <c r="A103" s="57">
        <v>45275</v>
      </c>
      <c r="B103" s="69" t="s">
        <v>121</v>
      </c>
      <c r="C103" s="1"/>
      <c r="D103" s="126"/>
      <c r="E103" s="59"/>
      <c r="F103" s="60"/>
      <c r="G103" s="61"/>
      <c r="H103" s="62"/>
      <c r="I103" s="63"/>
      <c r="J103" s="36"/>
      <c r="K103" s="37"/>
      <c r="L103" s="95">
        <v>1650.92</v>
      </c>
      <c r="M103" s="95"/>
      <c r="N103" s="112"/>
      <c r="O103" s="112"/>
      <c r="P103" s="112"/>
      <c r="Q103" s="21">
        <f>Q102+G103-SUM(H103:P103)</f>
        <v>18984</v>
      </c>
    </row>
    <row r="104" spans="1:17" x14ac:dyDescent="0.25">
      <c r="A104" s="57">
        <v>45275</v>
      </c>
      <c r="B104" s="69" t="s">
        <v>122</v>
      </c>
      <c r="C104" s="1"/>
      <c r="D104" s="126"/>
      <c r="E104" s="59"/>
      <c r="F104" s="60"/>
      <c r="G104" s="61"/>
      <c r="H104" s="62"/>
      <c r="I104" s="63"/>
      <c r="J104" s="36"/>
      <c r="K104" s="37"/>
      <c r="L104" s="91"/>
      <c r="M104" s="91">
        <v>1245.74</v>
      </c>
      <c r="N104" s="111"/>
      <c r="O104" s="111"/>
      <c r="P104" s="111"/>
      <c r="Q104" s="21">
        <f>Q103+G104-SUM(H104:P104)</f>
        <v>17738.259999999998</v>
      </c>
    </row>
    <row r="105" spans="1:17" x14ac:dyDescent="0.25">
      <c r="A105" s="57">
        <v>45277</v>
      </c>
      <c r="B105" s="69" t="s">
        <v>123</v>
      </c>
      <c r="C105" s="1"/>
      <c r="D105" s="126"/>
      <c r="E105" s="59"/>
      <c r="F105" s="60"/>
      <c r="G105" s="61"/>
      <c r="H105" s="62"/>
      <c r="I105" s="63"/>
      <c r="J105" s="36"/>
      <c r="K105" s="37"/>
      <c r="L105" s="88"/>
      <c r="M105" s="88"/>
      <c r="N105" s="106"/>
      <c r="O105" s="106">
        <v>49.9</v>
      </c>
      <c r="P105" s="106"/>
      <c r="Q105" s="21">
        <f>Q104+G105-SUM(H105:P105)</f>
        <v>17688.359999999997</v>
      </c>
    </row>
    <row r="106" spans="1:17" x14ac:dyDescent="0.25">
      <c r="A106" s="57">
        <v>45278</v>
      </c>
      <c r="B106" s="69" t="s">
        <v>124</v>
      </c>
      <c r="C106" s="1"/>
      <c r="D106" s="126"/>
      <c r="E106" s="59"/>
      <c r="F106" s="60"/>
      <c r="G106" s="61"/>
      <c r="H106" s="62"/>
      <c r="I106" s="63"/>
      <c r="J106" s="36"/>
      <c r="K106" s="37"/>
      <c r="L106" s="88"/>
      <c r="M106" s="88"/>
      <c r="N106" s="113"/>
      <c r="O106" s="113">
        <v>770.64</v>
      </c>
      <c r="P106" s="113"/>
      <c r="Q106" s="21">
        <f>Q105+G106-SUM(H106:P106)</f>
        <v>16917.719999999998</v>
      </c>
    </row>
    <row r="107" spans="1:17" x14ac:dyDescent="0.25">
      <c r="A107" s="57">
        <v>45281</v>
      </c>
      <c r="B107" s="69" t="s">
        <v>125</v>
      </c>
      <c r="C107" s="1"/>
      <c r="D107" s="126"/>
      <c r="E107" s="59" t="s">
        <v>126</v>
      </c>
      <c r="F107" s="60"/>
      <c r="G107" s="61">
        <v>562</v>
      </c>
      <c r="H107" s="62"/>
      <c r="I107" s="63"/>
      <c r="J107" s="36"/>
      <c r="K107" s="37"/>
      <c r="L107" s="88"/>
      <c r="M107" s="88"/>
      <c r="N107" s="104"/>
      <c r="O107" s="104"/>
      <c r="P107" s="104"/>
      <c r="Q107" s="21">
        <f>Q106+G107-SUM(H107:P107)</f>
        <v>17479.719999999998</v>
      </c>
    </row>
    <row r="108" spans="1:17" x14ac:dyDescent="0.25">
      <c r="A108" s="57">
        <v>45291</v>
      </c>
      <c r="B108" s="69" t="s">
        <v>127</v>
      </c>
      <c r="C108" s="1"/>
      <c r="D108" s="126"/>
      <c r="E108" s="59"/>
      <c r="F108" s="60"/>
      <c r="G108" s="61"/>
      <c r="H108" s="62"/>
      <c r="I108" s="63"/>
      <c r="J108" s="36"/>
      <c r="K108" s="37"/>
      <c r="L108" s="88"/>
      <c r="M108" s="88"/>
      <c r="N108" s="105"/>
      <c r="O108" s="105"/>
      <c r="P108" s="105">
        <v>854.4</v>
      </c>
      <c r="Q108" s="21">
        <f>Q107+G108-SUM(H108:P108)</f>
        <v>16625.319999999996</v>
      </c>
    </row>
    <row r="109" spans="1:17" ht="15.75" thickBot="1" x14ac:dyDescent="0.3">
      <c r="A109" s="38">
        <v>45291</v>
      </c>
      <c r="B109" s="39" t="s">
        <v>128</v>
      </c>
      <c r="C109" s="39"/>
      <c r="D109" s="121"/>
      <c r="E109" s="40"/>
      <c r="F109" s="41"/>
      <c r="G109" s="42"/>
      <c r="H109" s="43"/>
      <c r="I109" s="44"/>
      <c r="J109" s="45"/>
      <c r="K109" s="46"/>
      <c r="L109" s="86"/>
      <c r="M109" s="86"/>
      <c r="N109" s="100"/>
      <c r="O109" s="100"/>
      <c r="P109" s="100">
        <v>5</v>
      </c>
      <c r="Q109" s="39">
        <f>Q108+G109-SUM(H109:P109)</f>
        <v>16620.319999999996</v>
      </c>
    </row>
    <row r="110" spans="1:17" x14ac:dyDescent="0.25">
      <c r="A110" s="20">
        <v>45308</v>
      </c>
      <c r="B110" s="48" t="s">
        <v>129</v>
      </c>
      <c r="C110" s="21"/>
      <c r="D110" s="124"/>
      <c r="E110" s="31"/>
      <c r="F110" s="32"/>
      <c r="G110" s="33"/>
      <c r="H110" s="34"/>
      <c r="I110" s="35"/>
      <c r="J110" s="53"/>
      <c r="K110" s="54"/>
      <c r="L110" s="96">
        <v>2025</v>
      </c>
      <c r="M110" s="96"/>
      <c r="N110" s="102"/>
      <c r="O110" s="102"/>
      <c r="P110" s="102"/>
      <c r="Q110" s="21">
        <f>Q109+G110-SUM(H110:P110)</f>
        <v>14595.319999999996</v>
      </c>
    </row>
    <row r="111" spans="1:17" x14ac:dyDescent="0.25">
      <c r="A111" s="57">
        <v>45320</v>
      </c>
      <c r="B111" s="69" t="s">
        <v>130</v>
      </c>
      <c r="C111" s="1"/>
      <c r="D111" s="126"/>
      <c r="E111" s="59"/>
      <c r="F111" s="60"/>
      <c r="G111" s="61"/>
      <c r="H111" s="62"/>
      <c r="I111" s="63"/>
      <c r="J111" s="36"/>
      <c r="K111" s="37"/>
      <c r="L111" s="88"/>
      <c r="M111" s="88"/>
      <c r="N111" s="104"/>
      <c r="O111" s="104"/>
      <c r="P111" s="104"/>
      <c r="Q111" s="21">
        <f>Q110+G111-SUM(H111:P111)</f>
        <v>14595.319999999996</v>
      </c>
    </row>
    <row r="112" spans="1:17" ht="15.75" thickBot="1" x14ac:dyDescent="0.3">
      <c r="A112" s="38">
        <v>45322</v>
      </c>
      <c r="B112" s="39" t="s">
        <v>131</v>
      </c>
      <c r="C112" s="39"/>
      <c r="D112" s="121"/>
      <c r="E112" s="40"/>
      <c r="F112" s="41"/>
      <c r="G112" s="42"/>
      <c r="H112" s="74"/>
      <c r="I112" s="75"/>
      <c r="J112" s="45"/>
      <c r="K112" s="46"/>
      <c r="L112" s="86"/>
      <c r="M112" s="86"/>
      <c r="N112" s="114"/>
      <c r="O112" s="114"/>
      <c r="P112" s="114"/>
      <c r="Q112" s="39">
        <f>Q111+G112-SUM(H112:P112)</f>
        <v>14595.319999999996</v>
      </c>
    </row>
    <row r="113" spans="1:17" x14ac:dyDescent="0.25">
      <c r="A113" s="20">
        <v>45328</v>
      </c>
      <c r="B113" s="48" t="s">
        <v>132</v>
      </c>
      <c r="C113" s="21"/>
      <c r="D113" s="124"/>
      <c r="E113" s="31"/>
      <c r="F113" s="32"/>
      <c r="G113" s="33"/>
      <c r="H113" s="76"/>
      <c r="I113" s="77"/>
      <c r="J113" s="53"/>
      <c r="K113" s="54"/>
      <c r="L113" s="96">
        <v>872</v>
      </c>
      <c r="M113" s="96"/>
      <c r="N113" s="115"/>
      <c r="O113" s="115"/>
      <c r="P113" s="115"/>
      <c r="Q113" s="21">
        <f>Q112+G113-SUM(H113:P113)</f>
        <v>13723.319999999996</v>
      </c>
    </row>
    <row r="114" spans="1:17" x14ac:dyDescent="0.25">
      <c r="A114" s="57">
        <v>45342</v>
      </c>
      <c r="B114" s="69" t="s">
        <v>133</v>
      </c>
      <c r="C114" s="1"/>
      <c r="D114" s="126"/>
      <c r="E114" s="59"/>
      <c r="F114" s="60"/>
      <c r="G114" s="61"/>
      <c r="H114" s="78">
        <v>1239.67</v>
      </c>
      <c r="I114" s="63"/>
      <c r="J114" s="36"/>
      <c r="K114" s="37"/>
      <c r="L114" s="88"/>
      <c r="M114" s="88"/>
      <c r="N114" s="112"/>
      <c r="O114" s="112"/>
      <c r="P114" s="112"/>
      <c r="Q114" s="21">
        <f>Q113+G114-SUM(H114:P114)</f>
        <v>12483.649999999996</v>
      </c>
    </row>
    <row r="115" spans="1:17" x14ac:dyDescent="0.25">
      <c r="A115" s="57">
        <v>45342</v>
      </c>
      <c r="B115" s="69" t="s">
        <v>134</v>
      </c>
      <c r="C115" s="1"/>
      <c r="D115" s="126"/>
      <c r="E115" s="59"/>
      <c r="F115" s="60"/>
      <c r="G115" s="61"/>
      <c r="H115" s="78">
        <v>726.7</v>
      </c>
      <c r="I115" s="63"/>
      <c r="J115" s="36"/>
      <c r="K115" s="37"/>
      <c r="L115" s="88"/>
      <c r="M115" s="88"/>
      <c r="N115" s="111"/>
      <c r="O115" s="111"/>
      <c r="P115" s="111"/>
      <c r="Q115" s="21">
        <f>Q114+G115-SUM(H115:P115)</f>
        <v>11756.949999999995</v>
      </c>
    </row>
    <row r="116" spans="1:17" x14ac:dyDescent="0.25">
      <c r="A116" s="57">
        <v>45342</v>
      </c>
      <c r="B116" s="69" t="s">
        <v>135</v>
      </c>
      <c r="C116" s="1"/>
      <c r="D116" s="126"/>
      <c r="E116" s="59"/>
      <c r="F116" s="60"/>
      <c r="G116" s="61"/>
      <c r="H116" s="78">
        <v>897.69</v>
      </c>
      <c r="I116" s="63"/>
      <c r="J116" s="36"/>
      <c r="K116" s="37"/>
      <c r="L116" s="88"/>
      <c r="M116" s="88"/>
      <c r="N116" s="104"/>
      <c r="O116" s="104"/>
      <c r="P116" s="104"/>
      <c r="Q116" s="21">
        <f>Q115+G116-SUM(H116:P116)</f>
        <v>10859.259999999995</v>
      </c>
    </row>
    <row r="117" spans="1:17" x14ac:dyDescent="0.25">
      <c r="A117" s="57">
        <v>45342</v>
      </c>
      <c r="B117" s="69" t="s">
        <v>136</v>
      </c>
      <c r="C117" s="1"/>
      <c r="D117" s="126"/>
      <c r="E117" s="59"/>
      <c r="F117" s="60"/>
      <c r="G117" s="61"/>
      <c r="H117" s="78">
        <v>1025.93</v>
      </c>
      <c r="I117" s="63"/>
      <c r="J117" s="36"/>
      <c r="K117" s="37"/>
      <c r="L117" s="88"/>
      <c r="M117" s="88"/>
      <c r="N117" s="112"/>
      <c r="O117" s="112"/>
      <c r="P117" s="112"/>
      <c r="Q117" s="21">
        <f>Q116+G117-SUM(H117:P117)</f>
        <v>9833.3299999999945</v>
      </c>
    </row>
    <row r="118" spans="1:17" x14ac:dyDescent="0.25">
      <c r="A118" s="57">
        <v>45342</v>
      </c>
      <c r="B118" s="69" t="s">
        <v>137</v>
      </c>
      <c r="C118" s="1"/>
      <c r="D118" s="126"/>
      <c r="E118" s="59"/>
      <c r="F118" s="60"/>
      <c r="G118" s="61"/>
      <c r="H118" s="62"/>
      <c r="I118" s="63"/>
      <c r="J118" s="68">
        <v>312.13</v>
      </c>
      <c r="K118" s="37"/>
      <c r="L118" s="88"/>
      <c r="M118" s="88"/>
      <c r="N118" s="112"/>
      <c r="O118" s="112"/>
      <c r="P118" s="112"/>
      <c r="Q118" s="21">
        <f>Q117+G118-SUM(H118:P118)</f>
        <v>9521.1999999999953</v>
      </c>
    </row>
    <row r="119" spans="1:17" x14ac:dyDescent="0.25">
      <c r="A119" s="57">
        <v>45342</v>
      </c>
      <c r="B119" s="69" t="s">
        <v>138</v>
      </c>
      <c r="C119" s="1"/>
      <c r="D119" s="126"/>
      <c r="E119" s="59"/>
      <c r="F119" s="60"/>
      <c r="G119" s="61"/>
      <c r="H119" s="62"/>
      <c r="I119" s="63"/>
      <c r="J119" s="68">
        <v>156.07</v>
      </c>
      <c r="K119" s="37"/>
      <c r="L119" s="88"/>
      <c r="M119" s="88"/>
      <c r="N119" s="112"/>
      <c r="O119" s="112"/>
      <c r="P119" s="112"/>
      <c r="Q119" s="21">
        <f>Q118+G119-SUM(H119:P119)</f>
        <v>9365.1299999999956</v>
      </c>
    </row>
    <row r="120" spans="1:17" x14ac:dyDescent="0.25">
      <c r="A120" s="57">
        <v>45342</v>
      </c>
      <c r="B120" s="69" t="s">
        <v>139</v>
      </c>
      <c r="C120" s="1"/>
      <c r="D120" s="126"/>
      <c r="E120" s="59"/>
      <c r="F120" s="60"/>
      <c r="G120" s="61"/>
      <c r="H120" s="62"/>
      <c r="I120" s="63"/>
      <c r="J120" s="68">
        <v>316.72000000000003</v>
      </c>
      <c r="K120" s="37"/>
      <c r="L120" s="88"/>
      <c r="M120" s="88"/>
      <c r="N120" s="112"/>
      <c r="O120" s="112"/>
      <c r="P120" s="112"/>
      <c r="Q120" s="21">
        <f>Q119+G120-SUM(H120:P120)</f>
        <v>9048.4099999999962</v>
      </c>
    </row>
    <row r="121" spans="1:17" x14ac:dyDescent="0.25">
      <c r="A121" s="57">
        <v>45342</v>
      </c>
      <c r="B121" s="69" t="s">
        <v>140</v>
      </c>
      <c r="C121" s="1"/>
      <c r="D121" s="126"/>
      <c r="E121" s="59"/>
      <c r="F121" s="60"/>
      <c r="G121" s="61"/>
      <c r="H121" s="62"/>
      <c r="I121" s="63"/>
      <c r="J121" s="68">
        <v>615.08000000000004</v>
      </c>
      <c r="K121" s="37"/>
      <c r="L121" s="88"/>
      <c r="M121" s="88"/>
      <c r="N121" s="112"/>
      <c r="O121" s="112"/>
      <c r="P121" s="112"/>
      <c r="Q121" s="21">
        <f>Q120+G121-SUM(H121:P121)</f>
        <v>8433.3299999999963</v>
      </c>
    </row>
    <row r="122" spans="1:17" x14ac:dyDescent="0.25">
      <c r="A122" s="57">
        <v>45351</v>
      </c>
      <c r="B122" s="69" t="s">
        <v>141</v>
      </c>
      <c r="C122" s="1"/>
      <c r="D122" s="126"/>
      <c r="E122" s="59"/>
      <c r="F122" s="60"/>
      <c r="G122" s="61"/>
      <c r="H122" s="62"/>
      <c r="I122" s="63"/>
      <c r="J122" s="36"/>
      <c r="K122" s="37"/>
      <c r="L122" s="91"/>
      <c r="M122" s="91">
        <v>37.130000000000003</v>
      </c>
      <c r="N122" s="112"/>
      <c r="O122" s="112"/>
      <c r="P122" s="112"/>
      <c r="Q122" s="21">
        <f>Q121+G122-SUM(H122:P122)</f>
        <v>8396.1999999999971</v>
      </c>
    </row>
    <row r="123" spans="1:17" ht="15.75" thickBot="1" x14ac:dyDescent="0.3">
      <c r="A123" s="38">
        <v>45351</v>
      </c>
      <c r="B123" s="39" t="s">
        <v>142</v>
      </c>
      <c r="C123" s="39"/>
      <c r="D123" s="121"/>
      <c r="E123" s="40"/>
      <c r="F123" s="41"/>
      <c r="G123" s="42"/>
      <c r="H123" s="43"/>
      <c r="I123" s="44"/>
      <c r="J123" s="45"/>
      <c r="K123" s="46"/>
      <c r="L123" s="86"/>
      <c r="M123" s="86"/>
      <c r="N123" s="116"/>
      <c r="O123" s="116"/>
      <c r="P123" s="116"/>
      <c r="Q123" s="39">
        <f>Q122+G123-SUM(H123:P123)</f>
        <v>8396.1999999999971</v>
      </c>
    </row>
    <row r="124" spans="1:17" x14ac:dyDescent="0.25">
      <c r="A124" s="20">
        <v>45356</v>
      </c>
      <c r="B124" s="21" t="s">
        <v>143</v>
      </c>
      <c r="C124" s="21"/>
      <c r="D124" s="124"/>
      <c r="E124" s="31"/>
      <c r="F124" s="32"/>
      <c r="G124" s="33"/>
      <c r="H124" s="34"/>
      <c r="I124" s="35"/>
      <c r="J124" s="53"/>
      <c r="K124" s="54"/>
      <c r="L124" s="85"/>
      <c r="M124" s="85"/>
      <c r="N124" s="117"/>
      <c r="O124" s="117"/>
      <c r="P124" s="117"/>
      <c r="Q124" s="21">
        <f>Q123+G124-SUM(H124:P124)</f>
        <v>8396.1999999999971</v>
      </c>
    </row>
    <row r="125" spans="1:17" x14ac:dyDescent="0.25">
      <c r="A125" s="57">
        <v>45356</v>
      </c>
      <c r="B125" s="21" t="s">
        <v>144</v>
      </c>
      <c r="C125" s="1"/>
      <c r="D125" s="126"/>
      <c r="E125" s="59"/>
      <c r="F125" s="60"/>
      <c r="G125" s="61"/>
      <c r="H125" s="62"/>
      <c r="I125" s="63"/>
      <c r="J125" s="36"/>
      <c r="K125" s="37"/>
      <c r="L125" s="88"/>
      <c r="M125" s="88"/>
      <c r="N125" s="104"/>
      <c r="O125" s="104"/>
      <c r="P125" s="104"/>
      <c r="Q125" s="21">
        <f>Q124+G125-SUM(H125:P125)</f>
        <v>8396.1999999999971</v>
      </c>
    </row>
    <row r="126" spans="1:17" x14ac:dyDescent="0.25">
      <c r="A126" s="57">
        <v>45370</v>
      </c>
      <c r="B126" s="21" t="s">
        <v>145</v>
      </c>
      <c r="C126" s="1"/>
      <c r="D126" s="126"/>
      <c r="E126" s="59"/>
      <c r="F126" s="60"/>
      <c r="G126" s="61"/>
      <c r="H126" s="62"/>
      <c r="I126" s="63"/>
      <c r="J126" s="36"/>
      <c r="K126" s="37"/>
      <c r="L126" s="88"/>
      <c r="M126" s="88"/>
      <c r="N126" s="104"/>
      <c r="O126" s="104"/>
      <c r="P126" s="104"/>
      <c r="Q126" s="21">
        <f>Q125+G126-SUM(H126:P126)</f>
        <v>8396.1999999999971</v>
      </c>
    </row>
    <row r="127" spans="1:17" x14ac:dyDescent="0.25">
      <c r="A127" s="57">
        <v>45370</v>
      </c>
      <c r="B127" s="21" t="s">
        <v>146</v>
      </c>
      <c r="C127" s="1"/>
      <c r="D127" s="126"/>
      <c r="E127" s="59"/>
      <c r="F127" s="60"/>
      <c r="G127" s="61"/>
      <c r="H127" s="62"/>
      <c r="I127" s="63"/>
      <c r="J127" s="36"/>
      <c r="K127" s="37"/>
      <c r="L127" s="88"/>
      <c r="M127" s="88"/>
      <c r="N127" s="104"/>
      <c r="O127" s="104"/>
      <c r="P127" s="104"/>
      <c r="Q127" s="21">
        <f>Q126+G127-SUM(H127:P127)</f>
        <v>8396.1999999999971</v>
      </c>
    </row>
    <row r="128" spans="1:17" x14ac:dyDescent="0.25">
      <c r="A128" s="57">
        <v>45376</v>
      </c>
      <c r="B128" s="1" t="s">
        <v>147</v>
      </c>
      <c r="C128" s="1"/>
      <c r="D128" s="126"/>
      <c r="E128" s="59"/>
      <c r="F128" s="60"/>
      <c r="G128" s="61"/>
      <c r="H128" s="62"/>
      <c r="I128" s="63">
        <v>715</v>
      </c>
      <c r="J128" s="36"/>
      <c r="K128" s="37"/>
      <c r="L128" s="88"/>
      <c r="M128" s="88"/>
      <c r="N128" s="104"/>
      <c r="O128" s="104"/>
      <c r="P128" s="104"/>
      <c r="Q128" s="21">
        <f>Q127+G128-SUM(H128:P128)</f>
        <v>7681.1999999999971</v>
      </c>
    </row>
    <row r="129" spans="1:17" x14ac:dyDescent="0.25">
      <c r="A129" s="57">
        <v>45379</v>
      </c>
      <c r="B129" s="1" t="s">
        <v>148</v>
      </c>
      <c r="C129" s="1"/>
      <c r="D129" s="126"/>
      <c r="E129" s="59"/>
      <c r="F129" s="60"/>
      <c r="G129" s="61"/>
      <c r="H129" s="62"/>
      <c r="I129" s="63">
        <v>350</v>
      </c>
      <c r="J129" s="36"/>
      <c r="K129" s="37"/>
      <c r="L129" s="88"/>
      <c r="M129" s="88"/>
      <c r="N129" s="104"/>
      <c r="O129" s="104"/>
      <c r="P129" s="104"/>
      <c r="Q129" s="21">
        <f>Q128+G129-SUM(H129:P129)</f>
        <v>7331.1999999999971</v>
      </c>
    </row>
    <row r="130" spans="1:17" x14ac:dyDescent="0.25">
      <c r="A130" s="57">
        <v>45380</v>
      </c>
      <c r="B130" s="1" t="s">
        <v>149</v>
      </c>
      <c r="C130" s="1"/>
      <c r="D130" s="126"/>
      <c r="E130" s="59"/>
      <c r="F130" s="60"/>
      <c r="G130" s="61"/>
      <c r="H130" s="62"/>
      <c r="I130" s="63">
        <v>260</v>
      </c>
      <c r="J130" s="36"/>
      <c r="K130" s="37"/>
      <c r="L130" s="88"/>
      <c r="M130" s="88"/>
      <c r="N130" s="104"/>
      <c r="O130" s="104"/>
      <c r="P130" s="104"/>
      <c r="Q130" s="21">
        <f>Q129+G130-SUM(H130:P130)</f>
        <v>7071.1999999999971</v>
      </c>
    </row>
    <row r="131" spans="1:17" x14ac:dyDescent="0.25">
      <c r="A131" s="57">
        <v>45381</v>
      </c>
      <c r="B131" s="1" t="s">
        <v>150</v>
      </c>
      <c r="C131" s="1"/>
      <c r="D131" s="126"/>
      <c r="E131" s="59"/>
      <c r="F131" s="60"/>
      <c r="G131" s="61"/>
      <c r="H131" s="62"/>
      <c r="I131" s="63">
        <v>485</v>
      </c>
      <c r="J131" s="36"/>
      <c r="K131" s="37"/>
      <c r="L131" s="88"/>
      <c r="M131" s="88"/>
      <c r="N131" s="104"/>
      <c r="O131" s="104"/>
      <c r="P131" s="104"/>
      <c r="Q131" s="21">
        <f>Q130+G131-SUM(H131:P131)</f>
        <v>6586.1999999999971</v>
      </c>
    </row>
    <row r="132" spans="1:17" x14ac:dyDescent="0.25">
      <c r="A132" s="57">
        <v>45381</v>
      </c>
      <c r="B132" s="1" t="s">
        <v>151</v>
      </c>
      <c r="C132" s="1"/>
      <c r="D132" s="126"/>
      <c r="E132" s="59"/>
      <c r="F132" s="60"/>
      <c r="G132" s="61"/>
      <c r="H132" s="62"/>
      <c r="I132" s="63">
        <v>155</v>
      </c>
      <c r="J132" s="36"/>
      <c r="K132" s="37"/>
      <c r="L132" s="88"/>
      <c r="M132" s="88"/>
      <c r="N132" s="104"/>
      <c r="O132" s="104"/>
      <c r="P132" s="104"/>
      <c r="Q132" s="21">
        <f>Q131+G132-SUM(H132:P132)</f>
        <v>6431.1999999999971</v>
      </c>
    </row>
    <row r="133" spans="1:17" x14ac:dyDescent="0.25">
      <c r="A133" s="57">
        <v>45381</v>
      </c>
      <c r="B133" s="1" t="s">
        <v>152</v>
      </c>
      <c r="C133" s="1"/>
      <c r="D133" s="126"/>
      <c r="E133" s="59"/>
      <c r="F133" s="60"/>
      <c r="G133" s="61"/>
      <c r="H133" s="62"/>
      <c r="I133" s="63">
        <v>135</v>
      </c>
      <c r="J133" s="36"/>
      <c r="K133" s="37"/>
      <c r="L133" s="88"/>
      <c r="M133" s="88"/>
      <c r="N133" s="104"/>
      <c r="O133" s="104"/>
      <c r="P133" s="104"/>
      <c r="Q133" s="21">
        <f>Q132+G133-SUM(H133:P133)</f>
        <v>6296.1999999999971</v>
      </c>
    </row>
    <row r="134" spans="1:17" x14ac:dyDescent="0.25">
      <c r="A134" s="57">
        <v>45381</v>
      </c>
      <c r="B134" s="1" t="s">
        <v>153</v>
      </c>
      <c r="C134" s="1"/>
      <c r="D134" s="126"/>
      <c r="E134" s="59"/>
      <c r="F134" s="60"/>
      <c r="G134" s="61"/>
      <c r="H134" s="62"/>
      <c r="I134" s="63">
        <v>105</v>
      </c>
      <c r="J134" s="36"/>
      <c r="K134" s="37"/>
      <c r="L134" s="88"/>
      <c r="M134" s="88"/>
      <c r="N134" s="104"/>
      <c r="O134" s="104"/>
      <c r="P134" s="104"/>
      <c r="Q134" s="21">
        <f>Q133+G134-SUM(H134:P134)</f>
        <v>6191.1999999999971</v>
      </c>
    </row>
    <row r="135" spans="1:17" x14ac:dyDescent="0.25">
      <c r="A135" s="57">
        <v>45381</v>
      </c>
      <c r="B135" s="1" t="s">
        <v>154</v>
      </c>
      <c r="C135" s="1"/>
      <c r="D135" s="126"/>
      <c r="E135" s="59"/>
      <c r="F135" s="60"/>
      <c r="G135" s="61"/>
      <c r="H135" s="62"/>
      <c r="I135" s="63">
        <v>480</v>
      </c>
      <c r="J135" s="36"/>
      <c r="K135" s="37"/>
      <c r="L135" s="88"/>
      <c r="M135" s="88"/>
      <c r="N135" s="104"/>
      <c r="O135" s="104"/>
      <c r="P135" s="104"/>
      <c r="Q135" s="21">
        <f>Q134+G135-SUM(H135:P135)</f>
        <v>5711.1999999999971</v>
      </c>
    </row>
    <row r="136" spans="1:17" x14ac:dyDescent="0.25">
      <c r="A136" s="57">
        <v>45381</v>
      </c>
      <c r="B136" s="1" t="s">
        <v>155</v>
      </c>
      <c r="C136" s="1"/>
      <c r="D136" s="126"/>
      <c r="E136" s="59"/>
      <c r="F136" s="60"/>
      <c r="G136" s="61"/>
      <c r="H136" s="62"/>
      <c r="I136" s="63">
        <v>315</v>
      </c>
      <c r="J136" s="36"/>
      <c r="K136" s="37"/>
      <c r="L136" s="88"/>
      <c r="M136" s="88"/>
      <c r="N136" s="104"/>
      <c r="O136" s="104"/>
      <c r="P136" s="104"/>
      <c r="Q136" s="21">
        <f>Q135+G136-SUM(H136:P136)</f>
        <v>5396.1999999999971</v>
      </c>
    </row>
    <row r="137" spans="1:17" x14ac:dyDescent="0.25">
      <c r="A137" s="57">
        <v>45382</v>
      </c>
      <c r="B137" s="21" t="s">
        <v>162</v>
      </c>
      <c r="C137" s="7" t="s">
        <v>174</v>
      </c>
      <c r="D137" s="126"/>
      <c r="E137" s="59"/>
      <c r="F137" s="60"/>
      <c r="G137" s="61"/>
      <c r="H137" s="62"/>
      <c r="I137" s="63"/>
      <c r="J137" s="36"/>
      <c r="K137" s="37"/>
      <c r="L137" s="88"/>
      <c r="M137" s="88">
        <v>839.99</v>
      </c>
      <c r="N137" s="104"/>
      <c r="O137" s="104"/>
      <c r="P137" s="104"/>
      <c r="Q137" s="21">
        <f>Q136+G137-SUM(H137:P137)</f>
        <v>4556.2099999999973</v>
      </c>
    </row>
    <row r="138" spans="1:17" x14ac:dyDescent="0.25">
      <c r="A138" s="57"/>
      <c r="B138" s="21"/>
      <c r="C138" s="7">
        <v>2022</v>
      </c>
      <c r="D138" s="126"/>
      <c r="E138" s="59"/>
      <c r="F138" s="60"/>
      <c r="G138" s="61"/>
      <c r="H138" s="62"/>
      <c r="I138" s="63"/>
      <c r="J138" s="36"/>
      <c r="K138" s="37"/>
      <c r="L138" s="88"/>
      <c r="M138" s="88"/>
      <c r="N138" s="104"/>
      <c r="O138" s="104"/>
      <c r="P138" s="104"/>
      <c r="Q138" s="21">
        <f>Q137+G138-SUM(H138:P138)</f>
        <v>4556.2099999999973</v>
      </c>
    </row>
    <row r="139" spans="1:17" ht="15.75" customHeight="1" x14ac:dyDescent="0.25">
      <c r="A139" s="57"/>
      <c r="B139" s="21"/>
      <c r="C139" s="7" t="s">
        <v>156</v>
      </c>
      <c r="D139" s="146">
        <f t="shared" ref="D139" si="0">SUM(D7:D138)</f>
        <v>3539.0800000000004</v>
      </c>
      <c r="E139" s="59"/>
      <c r="F139" s="60"/>
      <c r="G139" s="130">
        <f>SUM(G7:G138)</f>
        <v>51894</v>
      </c>
      <c r="H139" s="132">
        <f>SUM(H7:H138)</f>
        <v>3889.9900000000007</v>
      </c>
      <c r="I139" s="134">
        <f t="shared" ref="I139:P139" si="1">SUM(I7:I138)</f>
        <v>3000</v>
      </c>
      <c r="J139" s="135">
        <f t="shared" si="1"/>
        <v>4520</v>
      </c>
      <c r="K139" s="137">
        <f t="shared" si="1"/>
        <v>488.68</v>
      </c>
      <c r="L139" s="139">
        <f t="shared" si="1"/>
        <v>12309.52</v>
      </c>
      <c r="M139" s="139">
        <f t="shared" si="1"/>
        <v>19775.180000000004</v>
      </c>
      <c r="N139" s="143">
        <f t="shared" si="1"/>
        <v>2812.9799999999996</v>
      </c>
      <c r="O139" s="143">
        <f t="shared" si="1"/>
        <v>1818.56</v>
      </c>
      <c r="P139" s="143">
        <f t="shared" si="1"/>
        <v>3279.0899999999997</v>
      </c>
      <c r="Q139" s="79"/>
    </row>
    <row r="140" spans="1:17" ht="36" customHeight="1" x14ac:dyDescent="0.25">
      <c r="A140" s="57"/>
      <c r="B140" s="1"/>
      <c r="C140" s="1" t="s">
        <v>158</v>
      </c>
      <c r="D140" s="1"/>
      <c r="E140" s="59"/>
      <c r="F140" s="60"/>
      <c r="G140" s="131" t="s">
        <v>164</v>
      </c>
      <c r="H140" s="132" t="s">
        <v>165</v>
      </c>
      <c r="I140" s="132" t="s">
        <v>166</v>
      </c>
      <c r="J140" s="135" t="s">
        <v>167</v>
      </c>
      <c r="K140" s="137" t="s">
        <v>168</v>
      </c>
      <c r="L140" s="141" t="s">
        <v>169</v>
      </c>
      <c r="M140" s="141" t="s">
        <v>170</v>
      </c>
      <c r="N140" s="142" t="s">
        <v>171</v>
      </c>
      <c r="O140" s="142" t="s">
        <v>172</v>
      </c>
      <c r="P140" s="142" t="s">
        <v>173</v>
      </c>
      <c r="Q140" s="7" t="s">
        <v>157</v>
      </c>
    </row>
    <row r="141" spans="1:17" ht="15.75" customHeight="1" thickBot="1" x14ac:dyDescent="0.3">
      <c r="A141" s="1"/>
      <c r="B141" s="1"/>
      <c r="C141" s="1" t="s">
        <v>159</v>
      </c>
      <c r="D141" s="1"/>
      <c r="E141" s="1"/>
      <c r="F141" s="1"/>
      <c r="G141" s="145">
        <v>51894</v>
      </c>
      <c r="H141" s="133">
        <f>H139</f>
        <v>3889.9900000000007</v>
      </c>
      <c r="I141" s="133">
        <f>I139</f>
        <v>3000</v>
      </c>
      <c r="J141" s="136">
        <f>J139</f>
        <v>4520</v>
      </c>
      <c r="K141" s="138">
        <f>K139</f>
        <v>488.68</v>
      </c>
      <c r="L141" s="140">
        <f>L139</f>
        <v>12309.52</v>
      </c>
      <c r="M141" s="140">
        <f>M139</f>
        <v>19775.180000000004</v>
      </c>
      <c r="N141" s="144">
        <f>N139</f>
        <v>2812.9799999999996</v>
      </c>
      <c r="O141" s="144">
        <f t="shared" ref="O141:P141" si="2">O139</f>
        <v>1818.56</v>
      </c>
      <c r="P141" s="144">
        <f t="shared" si="2"/>
        <v>3279.0899999999997</v>
      </c>
      <c r="Q141" s="147">
        <f>SUM(H141:P141)</f>
        <v>51894</v>
      </c>
    </row>
    <row r="142" spans="1:17" x14ac:dyDescent="0.25">
      <c r="B142" s="148" t="s">
        <v>179</v>
      </c>
      <c r="C142" s="148"/>
      <c r="N142" s="81"/>
      <c r="O142" s="81"/>
      <c r="P142" s="81"/>
    </row>
    <row r="143" spans="1:17" x14ac:dyDescent="0.25">
      <c r="B143" s="148" t="s">
        <v>176</v>
      </c>
      <c r="C143" s="149">
        <f>H141+J141+L141+N141</f>
        <v>23532.49</v>
      </c>
      <c r="N143" s="81"/>
      <c r="O143" s="81"/>
      <c r="P143" s="81"/>
    </row>
    <row r="144" spans="1:17" x14ac:dyDescent="0.25">
      <c r="B144" s="148" t="s">
        <v>175</v>
      </c>
      <c r="C144" s="149">
        <f>I141+K141+M141+O141</f>
        <v>25082.420000000006</v>
      </c>
      <c r="N144" s="81"/>
      <c r="O144" s="81"/>
      <c r="P144" s="81"/>
    </row>
    <row r="145" spans="2:16" x14ac:dyDescent="0.25">
      <c r="B145" s="148" t="s">
        <v>177</v>
      </c>
      <c r="C145" s="149">
        <f>P141</f>
        <v>3279.0899999999997</v>
      </c>
      <c r="N145" s="81"/>
      <c r="O145" s="81"/>
      <c r="P145" s="81"/>
    </row>
    <row r="146" spans="2:16" x14ac:dyDescent="0.25">
      <c r="B146" s="148" t="s">
        <v>178</v>
      </c>
      <c r="C146" s="149">
        <f>SUM(C143:C145)</f>
        <v>51894</v>
      </c>
      <c r="N146" s="81"/>
      <c r="O146" s="81"/>
      <c r="P146" s="81"/>
    </row>
    <row r="147" spans="2:16" x14ac:dyDescent="0.25">
      <c r="N147" s="81"/>
      <c r="O147" s="81"/>
      <c r="P147" s="81"/>
    </row>
    <row r="148" spans="2:16" x14ac:dyDescent="0.25">
      <c r="N148" s="81"/>
      <c r="O148" s="81"/>
      <c r="P148" s="81"/>
    </row>
    <row r="149" spans="2:16" x14ac:dyDescent="0.25">
      <c r="N149" s="81"/>
      <c r="O149" s="81"/>
      <c r="P149" s="81"/>
    </row>
    <row r="150" spans="2:16" x14ac:dyDescent="0.25">
      <c r="N150" s="81"/>
      <c r="O150" s="81"/>
      <c r="P150" s="81"/>
    </row>
    <row r="151" spans="2:16" x14ac:dyDescent="0.25">
      <c r="N151" s="81"/>
      <c r="O151" s="81"/>
      <c r="P151" s="81"/>
    </row>
    <row r="152" spans="2:16" x14ac:dyDescent="0.25">
      <c r="N152" s="81"/>
      <c r="O152" s="81"/>
      <c r="P152" s="81"/>
    </row>
    <row r="153" spans="2:16" x14ac:dyDescent="0.25">
      <c r="N153" s="81"/>
      <c r="O153" s="81"/>
      <c r="P153" s="81"/>
    </row>
    <row r="154" spans="2:16" x14ac:dyDescent="0.25">
      <c r="N154" s="81"/>
      <c r="O154" s="81"/>
      <c r="P154" s="81"/>
    </row>
    <row r="155" spans="2:16" x14ac:dyDescent="0.25">
      <c r="N155" s="81"/>
      <c r="O155" s="81"/>
      <c r="P155" s="81"/>
    </row>
    <row r="156" spans="2:16" x14ac:dyDescent="0.25">
      <c r="N156" s="81"/>
      <c r="O156" s="81"/>
      <c r="P156" s="81"/>
    </row>
    <row r="157" spans="2:16" x14ac:dyDescent="0.25">
      <c r="N157" s="81"/>
      <c r="O157" s="81"/>
      <c r="P157" s="81"/>
    </row>
    <row r="158" spans="2:16" x14ac:dyDescent="0.25">
      <c r="N158" s="81"/>
      <c r="O158" s="81"/>
      <c r="P158" s="81"/>
    </row>
    <row r="159" spans="2:16" x14ac:dyDescent="0.25">
      <c r="N159" s="81"/>
      <c r="O159" s="81"/>
      <c r="P159" s="81"/>
    </row>
    <row r="160" spans="2:16" x14ac:dyDescent="0.25">
      <c r="N160" s="81"/>
      <c r="O160" s="81"/>
      <c r="P160" s="81"/>
    </row>
    <row r="161" spans="14:16" x14ac:dyDescent="0.25">
      <c r="N161" s="81"/>
      <c r="O161" s="81"/>
      <c r="P161" s="81"/>
    </row>
    <row r="162" spans="14:16" x14ac:dyDescent="0.25">
      <c r="N162" s="81"/>
      <c r="O162" s="81"/>
      <c r="P162" s="81"/>
    </row>
    <row r="163" spans="14:16" x14ac:dyDescent="0.25">
      <c r="N163" s="81"/>
      <c r="O163" s="81"/>
      <c r="P163" s="81"/>
    </row>
    <row r="164" spans="14:16" x14ac:dyDescent="0.25">
      <c r="N164" s="81"/>
      <c r="O164" s="81"/>
      <c r="P164" s="81"/>
    </row>
    <row r="165" spans="14:16" x14ac:dyDescent="0.25">
      <c r="N165" s="81"/>
      <c r="O165" s="81"/>
      <c r="P165" s="81"/>
    </row>
    <row r="166" spans="14:16" x14ac:dyDescent="0.25">
      <c r="N166" s="81"/>
      <c r="O166" s="81"/>
      <c r="P166" s="81"/>
    </row>
    <row r="167" spans="14:16" x14ac:dyDescent="0.25">
      <c r="N167" s="81"/>
      <c r="O167" s="81"/>
      <c r="P167" s="81"/>
    </row>
    <row r="168" spans="14:16" x14ac:dyDescent="0.25">
      <c r="N168" s="81"/>
      <c r="O168" s="81"/>
      <c r="P168" s="81"/>
    </row>
    <row r="169" spans="14:16" x14ac:dyDescent="0.25">
      <c r="N169" s="81"/>
      <c r="O169" s="81"/>
      <c r="P169" s="81"/>
    </row>
    <row r="170" spans="14:16" x14ac:dyDescent="0.25">
      <c r="N170" s="81"/>
      <c r="O170" s="81"/>
      <c r="P170" s="81"/>
    </row>
    <row r="171" spans="14:16" x14ac:dyDescent="0.25">
      <c r="N171" s="81"/>
      <c r="O171" s="81"/>
      <c r="P171" s="81"/>
    </row>
    <row r="172" spans="14:16" x14ac:dyDescent="0.25">
      <c r="N172" s="81"/>
      <c r="O172" s="81"/>
      <c r="P172" s="81"/>
    </row>
    <row r="173" spans="14:16" x14ac:dyDescent="0.25">
      <c r="N173" s="81"/>
      <c r="O173" s="81"/>
      <c r="P173" s="81"/>
    </row>
    <row r="174" spans="14:16" x14ac:dyDescent="0.25">
      <c r="N174" s="81"/>
      <c r="O174" s="81"/>
      <c r="P174" s="81"/>
    </row>
    <row r="175" spans="14:16" x14ac:dyDescent="0.25">
      <c r="N175" s="81"/>
      <c r="O175" s="81"/>
      <c r="P175" s="81"/>
    </row>
    <row r="176" spans="14:16" x14ac:dyDescent="0.25">
      <c r="N176" s="81"/>
      <c r="O176" s="81"/>
      <c r="P176" s="81"/>
    </row>
    <row r="177" spans="14:16" x14ac:dyDescent="0.25">
      <c r="N177" s="81"/>
      <c r="O177" s="81"/>
      <c r="P177" s="81"/>
    </row>
    <row r="178" spans="14:16" x14ac:dyDescent="0.25">
      <c r="N178" s="81"/>
      <c r="O178" s="81"/>
      <c r="P178" s="81"/>
    </row>
    <row r="179" spans="14:16" x14ac:dyDescent="0.25">
      <c r="N179" s="81"/>
      <c r="O179" s="81"/>
      <c r="P179" s="81"/>
    </row>
    <row r="180" spans="14:16" x14ac:dyDescent="0.25">
      <c r="N180" s="81"/>
      <c r="O180" s="81"/>
      <c r="P180" s="81"/>
    </row>
    <row r="181" spans="14:16" x14ac:dyDescent="0.25">
      <c r="N181" s="81"/>
      <c r="O181" s="81"/>
      <c r="P181" s="81"/>
    </row>
    <row r="182" spans="14:16" x14ac:dyDescent="0.25">
      <c r="N182" s="81"/>
      <c r="O182" s="81"/>
      <c r="P182" s="81"/>
    </row>
    <row r="183" spans="14:16" x14ac:dyDescent="0.25">
      <c r="N183" s="81"/>
      <c r="O183" s="81"/>
      <c r="P183" s="81"/>
    </row>
    <row r="184" spans="14:16" x14ac:dyDescent="0.25">
      <c r="N184" s="81"/>
      <c r="O184" s="81"/>
      <c r="P184" s="81"/>
    </row>
    <row r="185" spans="14:16" x14ac:dyDescent="0.25">
      <c r="N185" s="81"/>
      <c r="O185" s="81"/>
      <c r="P185" s="81"/>
    </row>
    <row r="186" spans="14:16" x14ac:dyDescent="0.25">
      <c r="N186" s="81"/>
      <c r="O186" s="81"/>
      <c r="P186" s="81"/>
    </row>
    <row r="187" spans="14:16" x14ac:dyDescent="0.25">
      <c r="N187" s="81"/>
      <c r="O187" s="81"/>
      <c r="P187" s="81"/>
    </row>
    <row r="188" spans="14:16" x14ac:dyDescent="0.25">
      <c r="N188" s="81"/>
      <c r="O188" s="81"/>
      <c r="P188" s="81"/>
    </row>
    <row r="189" spans="14:16" x14ac:dyDescent="0.25">
      <c r="N189" s="81"/>
      <c r="O189" s="81"/>
      <c r="P189" s="81"/>
    </row>
    <row r="190" spans="14:16" x14ac:dyDescent="0.25">
      <c r="N190" s="81"/>
      <c r="O190" s="81"/>
      <c r="P190" s="81"/>
    </row>
    <row r="191" spans="14:16" x14ac:dyDescent="0.25">
      <c r="N191" s="81"/>
      <c r="O191" s="81"/>
      <c r="P191" s="81"/>
    </row>
    <row r="192" spans="14:16" x14ac:dyDescent="0.25">
      <c r="N192" s="81"/>
      <c r="O192" s="81"/>
      <c r="P192" s="81"/>
    </row>
    <row r="193" spans="14:16" x14ac:dyDescent="0.25">
      <c r="N193" s="81"/>
      <c r="O193" s="81"/>
      <c r="P193" s="81"/>
    </row>
    <row r="194" spans="14:16" x14ac:dyDescent="0.25">
      <c r="N194" s="81"/>
      <c r="O194" s="81"/>
      <c r="P194" s="81"/>
    </row>
    <row r="195" spans="14:16" x14ac:dyDescent="0.25">
      <c r="N195" s="81"/>
      <c r="O195" s="81"/>
      <c r="P195" s="81"/>
    </row>
    <row r="196" spans="14:16" x14ac:dyDescent="0.25">
      <c r="N196" s="81"/>
      <c r="O196" s="81"/>
      <c r="P196" s="81"/>
    </row>
    <row r="197" spans="14:16" x14ac:dyDescent="0.25">
      <c r="N197" s="81"/>
      <c r="O197" s="81"/>
      <c r="P197" s="81"/>
    </row>
    <row r="198" spans="14:16" x14ac:dyDescent="0.25">
      <c r="N198" s="81"/>
      <c r="O198" s="81"/>
      <c r="P198" s="81"/>
    </row>
    <row r="199" spans="14:16" x14ac:dyDescent="0.25">
      <c r="N199" s="81"/>
      <c r="O199" s="81"/>
      <c r="P199" s="81"/>
    </row>
    <row r="200" spans="14:16" x14ac:dyDescent="0.25">
      <c r="N200" s="81"/>
      <c r="O200" s="81"/>
      <c r="P200" s="81"/>
    </row>
    <row r="201" spans="14:16" x14ac:dyDescent="0.25">
      <c r="N201" s="81"/>
      <c r="O201" s="81"/>
      <c r="P201" s="81"/>
    </row>
    <row r="202" spans="14:16" x14ac:dyDescent="0.25">
      <c r="N202" s="81"/>
      <c r="O202" s="81"/>
      <c r="P202" s="81"/>
    </row>
    <row r="203" spans="14:16" x14ac:dyDescent="0.25">
      <c r="N203" s="81"/>
      <c r="O203" s="81"/>
      <c r="P203" s="81"/>
    </row>
    <row r="204" spans="14:16" x14ac:dyDescent="0.25">
      <c r="N204" s="81"/>
      <c r="O204" s="81"/>
      <c r="P204" s="81"/>
    </row>
    <row r="205" spans="14:16" x14ac:dyDescent="0.25">
      <c r="N205" s="81"/>
      <c r="O205" s="81"/>
      <c r="P205" s="81"/>
    </row>
    <row r="206" spans="14:16" x14ac:dyDescent="0.25">
      <c r="N206" s="81"/>
      <c r="O206" s="81"/>
      <c r="P206" s="81"/>
    </row>
    <row r="207" spans="14:16" x14ac:dyDescent="0.25">
      <c r="N207" s="81"/>
      <c r="O207" s="81"/>
      <c r="P207" s="81"/>
    </row>
    <row r="208" spans="14:16" x14ac:dyDescent="0.25">
      <c r="N208" s="81"/>
      <c r="O208" s="81"/>
      <c r="P208" s="81"/>
    </row>
    <row r="209" spans="14:16" x14ac:dyDescent="0.25">
      <c r="N209" s="81"/>
      <c r="O209" s="81"/>
      <c r="P209" s="81"/>
    </row>
    <row r="210" spans="14:16" x14ac:dyDescent="0.25">
      <c r="N210" s="81"/>
      <c r="O210" s="81"/>
      <c r="P210" s="81"/>
    </row>
    <row r="211" spans="14:16" x14ac:dyDescent="0.25">
      <c r="N211" s="81"/>
      <c r="O211" s="81"/>
      <c r="P211" s="81"/>
    </row>
    <row r="212" spans="14:16" x14ac:dyDescent="0.25">
      <c r="N212" s="81"/>
      <c r="O212" s="81"/>
      <c r="P212" s="81"/>
    </row>
    <row r="213" spans="14:16" x14ac:dyDescent="0.25">
      <c r="N213" s="81"/>
      <c r="O213" s="81"/>
      <c r="P213" s="81"/>
    </row>
    <row r="214" spans="14:16" x14ac:dyDescent="0.25">
      <c r="N214" s="81"/>
      <c r="O214" s="81"/>
      <c r="P214" s="81"/>
    </row>
    <row r="215" spans="14:16" x14ac:dyDescent="0.25">
      <c r="N215" s="81"/>
      <c r="O215" s="81"/>
      <c r="P215" s="81"/>
    </row>
    <row r="216" spans="14:16" x14ac:dyDescent="0.25">
      <c r="N216" s="81"/>
      <c r="O216" s="81"/>
      <c r="P216" s="81"/>
    </row>
    <row r="217" spans="14:16" x14ac:dyDescent="0.25">
      <c r="N217" s="81"/>
      <c r="O217" s="81"/>
      <c r="P217" s="81"/>
    </row>
    <row r="218" spans="14:16" x14ac:dyDescent="0.25">
      <c r="N218" s="81"/>
      <c r="O218" s="81"/>
      <c r="P218" s="81"/>
    </row>
    <row r="219" spans="14:16" x14ac:dyDescent="0.25">
      <c r="N219" s="81"/>
      <c r="O219" s="81"/>
      <c r="P219" s="81"/>
    </row>
    <row r="220" spans="14:16" x14ac:dyDescent="0.25">
      <c r="N220" s="81"/>
      <c r="O220" s="81"/>
      <c r="P220" s="81"/>
    </row>
    <row r="221" spans="14:16" x14ac:dyDescent="0.25">
      <c r="N221" s="81"/>
      <c r="O221" s="81"/>
      <c r="P221" s="81"/>
    </row>
    <row r="222" spans="14:16" x14ac:dyDescent="0.25">
      <c r="N222" s="81"/>
      <c r="O222" s="81"/>
      <c r="P222" s="81"/>
    </row>
    <row r="223" spans="14:16" x14ac:dyDescent="0.25">
      <c r="N223" s="81"/>
      <c r="O223" s="81"/>
      <c r="P223" s="81"/>
    </row>
    <row r="224" spans="14:16" x14ac:dyDescent="0.25">
      <c r="N224" s="81"/>
      <c r="O224" s="81"/>
      <c r="P224" s="81"/>
    </row>
    <row r="225" spans="14:16" x14ac:dyDescent="0.25">
      <c r="N225" s="81"/>
      <c r="O225" s="81"/>
      <c r="P225" s="81"/>
    </row>
    <row r="226" spans="14:16" x14ac:dyDescent="0.25">
      <c r="N226" s="81"/>
      <c r="O226" s="81"/>
      <c r="P226" s="81"/>
    </row>
    <row r="227" spans="14:16" x14ac:dyDescent="0.25">
      <c r="N227" s="81"/>
      <c r="O227" s="81"/>
      <c r="P227" s="81"/>
    </row>
    <row r="228" spans="14:16" x14ac:dyDescent="0.25">
      <c r="N228" s="81"/>
      <c r="O228" s="81"/>
      <c r="P228" s="81"/>
    </row>
    <row r="229" spans="14:16" x14ac:dyDescent="0.25">
      <c r="N229" s="81"/>
      <c r="O229" s="81"/>
      <c r="P229" s="81"/>
    </row>
    <row r="230" spans="14:16" x14ac:dyDescent="0.25">
      <c r="N230" s="81"/>
      <c r="O230" s="81"/>
      <c r="P230" s="81"/>
    </row>
    <row r="231" spans="14:16" x14ac:dyDescent="0.25">
      <c r="N231" s="81"/>
      <c r="O231" s="81"/>
      <c r="P231" s="81"/>
    </row>
    <row r="232" spans="14:16" x14ac:dyDescent="0.25">
      <c r="N232" s="81"/>
      <c r="O232" s="81"/>
      <c r="P232" s="81"/>
    </row>
    <row r="233" spans="14:16" x14ac:dyDescent="0.25">
      <c r="N233" s="81"/>
      <c r="O233" s="81"/>
      <c r="P233" s="81"/>
    </row>
    <row r="234" spans="14:16" x14ac:dyDescent="0.25">
      <c r="N234" s="81"/>
      <c r="O234" s="81"/>
      <c r="P234" s="81"/>
    </row>
    <row r="235" spans="14:16" x14ac:dyDescent="0.25">
      <c r="N235" s="81"/>
      <c r="O235" s="81"/>
      <c r="P235" s="81"/>
    </row>
    <row r="236" spans="14:16" x14ac:dyDescent="0.25">
      <c r="N236" s="81"/>
      <c r="O236" s="81"/>
      <c r="P236" s="81"/>
    </row>
    <row r="237" spans="14:16" x14ac:dyDescent="0.25">
      <c r="N237" s="81"/>
      <c r="O237" s="81"/>
      <c r="P237" s="81"/>
    </row>
    <row r="238" spans="14:16" x14ac:dyDescent="0.25">
      <c r="N238" s="81"/>
      <c r="O238" s="81"/>
      <c r="P238" s="81"/>
    </row>
    <row r="239" spans="14:16" x14ac:dyDescent="0.25">
      <c r="N239" s="81"/>
      <c r="O239" s="81"/>
      <c r="P239" s="81"/>
    </row>
    <row r="240" spans="14:16" x14ac:dyDescent="0.25">
      <c r="N240" s="81"/>
      <c r="O240" s="81"/>
      <c r="P240" s="81"/>
    </row>
    <row r="241" spans="14:16" x14ac:dyDescent="0.25">
      <c r="N241" s="81"/>
      <c r="O241" s="81"/>
      <c r="P241" s="81"/>
    </row>
    <row r="242" spans="14:16" x14ac:dyDescent="0.25">
      <c r="N242" s="81"/>
      <c r="O242" s="81"/>
      <c r="P242" s="81"/>
    </row>
    <row r="243" spans="14:16" x14ac:dyDescent="0.25">
      <c r="N243" s="81"/>
      <c r="O243" s="81"/>
      <c r="P243" s="81"/>
    </row>
    <row r="244" spans="14:16" x14ac:dyDescent="0.25">
      <c r="N244" s="81"/>
      <c r="O244" s="81"/>
      <c r="P244" s="81"/>
    </row>
    <row r="245" spans="14:16" x14ac:dyDescent="0.25">
      <c r="N245" s="81"/>
      <c r="O245" s="81"/>
      <c r="P245" s="81"/>
    </row>
    <row r="246" spans="14:16" x14ac:dyDescent="0.25">
      <c r="N246" s="81"/>
      <c r="O246" s="81"/>
      <c r="P246" s="81"/>
    </row>
    <row r="247" spans="14:16" x14ac:dyDescent="0.25">
      <c r="N247" s="81"/>
      <c r="O247" s="81"/>
      <c r="P247" s="81"/>
    </row>
    <row r="248" spans="14:16" x14ac:dyDescent="0.25">
      <c r="N248" s="81"/>
      <c r="O248" s="81"/>
      <c r="P248" s="81"/>
    </row>
    <row r="249" spans="14:16" x14ac:dyDescent="0.25">
      <c r="N249" s="81"/>
      <c r="O249" s="81"/>
      <c r="P249" s="81"/>
    </row>
    <row r="250" spans="14:16" x14ac:dyDescent="0.25">
      <c r="N250" s="81"/>
      <c r="O250" s="81"/>
      <c r="P250" s="81"/>
    </row>
    <row r="251" spans="14:16" x14ac:dyDescent="0.25">
      <c r="N251" s="81"/>
      <c r="O251" s="81"/>
      <c r="P251" s="81"/>
    </row>
    <row r="252" spans="14:16" x14ac:dyDescent="0.25">
      <c r="N252" s="81"/>
      <c r="O252" s="81"/>
      <c r="P252" s="81"/>
    </row>
    <row r="253" spans="14:16" x14ac:dyDescent="0.25">
      <c r="N253" s="81"/>
      <c r="O253" s="81"/>
      <c r="P253" s="81"/>
    </row>
    <row r="254" spans="14:16" x14ac:dyDescent="0.25">
      <c r="N254" s="81"/>
      <c r="O254" s="81"/>
      <c r="P254" s="81"/>
    </row>
    <row r="255" spans="14:16" x14ac:dyDescent="0.25">
      <c r="N255" s="81"/>
      <c r="O255" s="81"/>
      <c r="P255" s="81"/>
    </row>
    <row r="65377" spans="1:1" x14ac:dyDescent="0.25">
      <c r="A65377" s="57"/>
    </row>
  </sheetData>
  <mergeCells count="5">
    <mergeCell ref="H5:I5"/>
    <mergeCell ref="J5:K5"/>
    <mergeCell ref="L5:M5"/>
    <mergeCell ref="N5:P5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Kirchner</dc:creator>
  <cp:lastModifiedBy>Karol Kirchner</cp:lastModifiedBy>
  <dcterms:created xsi:type="dcterms:W3CDTF">2024-05-03T13:49:41Z</dcterms:created>
  <dcterms:modified xsi:type="dcterms:W3CDTF">2024-05-03T14:36:29Z</dcterms:modified>
</cp:coreProperties>
</file>